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hidePivotFieldList="1"/>
  <mc:AlternateContent xmlns:mc="http://schemas.openxmlformats.org/markup-compatibility/2006">
    <mc:Choice Requires="x15">
      <x15ac:absPath xmlns:x15ac="http://schemas.microsoft.com/office/spreadsheetml/2010/11/ac" url="C:\Users\moe-29444i\Desktop\"/>
    </mc:Choice>
  </mc:AlternateContent>
  <xr:revisionPtr revIDLastSave="0" documentId="13_ncr:1_{397A7A1B-847E-4C26-854E-B361A41F4729}" xr6:coauthVersionLast="47" xr6:coauthVersionMax="47" xr10:uidLastSave="{00000000-0000-0000-0000-000000000000}"/>
  <bookViews>
    <workbookView xWindow="2145" yWindow="1260" windowWidth="26160" windowHeight="13260" tabRatio="897" xr2:uid="{00000000-000D-0000-FFFF-FFFF00000000}"/>
  </bookViews>
  <sheets>
    <sheet name="Contents" sheetId="43" r:id="rId1"/>
    <sheet name="A" sheetId="45" r:id="rId2"/>
    <sheet name="B" sheetId="47" r:id="rId3"/>
    <sheet name="1" sheetId="46" r:id="rId4"/>
    <sheet name="2" sheetId="65454" r:id="rId5"/>
    <sheet name="3" sheetId="23" r:id="rId6"/>
    <sheet name="4" sheetId="65404" r:id="rId7"/>
    <sheet name="5" sheetId="65455" r:id="rId8"/>
    <sheet name="6" sheetId="65456" r:id="rId9"/>
    <sheet name="7" sheetId="65534" r:id="rId10"/>
    <sheet name="8" sheetId="24" r:id="rId11"/>
    <sheet name="9" sheetId="25" r:id="rId12"/>
    <sheet name="10" sheetId="33" r:id="rId13"/>
    <sheet name="11" sheetId="27" r:id="rId14"/>
    <sheet name="12" sheetId="6" r:id="rId15"/>
    <sheet name="13.1" sheetId="7" r:id="rId16"/>
    <sheet name="13.2" sheetId="26" r:id="rId17"/>
    <sheet name="14" sheetId="8" r:id="rId18"/>
    <sheet name="15" sheetId="9" r:id="rId19"/>
    <sheet name="Notes on GES (T16-T19)" sheetId="42" r:id="rId20"/>
    <sheet name="16" sheetId="65530" r:id="rId21"/>
    <sheet name="17" sheetId="65531" r:id="rId22"/>
    <sheet name="18" sheetId="41" r:id="rId23"/>
    <sheet name="19" sheetId="65533" r:id="rId24"/>
    <sheet name="20" sheetId="65467" r:id="rId25"/>
    <sheet name="Table 21 (old)" sheetId="65411" state="hidden" r:id="rId26"/>
    <sheet name="21" sheetId="37" r:id="rId27"/>
    <sheet name="22" sheetId="10" r:id="rId28"/>
    <sheet name="23" sheetId="12" r:id="rId29"/>
    <sheet name="24" sheetId="65471" r:id="rId30"/>
    <sheet name="25" sheetId="13" r:id="rId31"/>
    <sheet name="26" sheetId="65473" r:id="rId32"/>
    <sheet name="Table 27 (small)" sheetId="3" state="hidden" r:id="rId33"/>
    <sheet name="27" sheetId="11" r:id="rId34"/>
    <sheet name="28" sheetId="35" r:id="rId35"/>
    <sheet name="29" sheetId="4" r:id="rId36"/>
    <sheet name="30" sheetId="65488" r:id="rId37"/>
    <sheet name="31" sheetId="34" r:id="rId38"/>
    <sheet name="32" sheetId="65490" r:id="rId39"/>
    <sheet name="33" sheetId="65525" r:id="rId40"/>
    <sheet name="34" sheetId="1" r:id="rId41"/>
    <sheet name="35" sheetId="2" r:id="rId42"/>
    <sheet name="36" sheetId="5" r:id="rId43"/>
    <sheet name="37" sheetId="14" r:id="rId44"/>
    <sheet name="38" sheetId="15" r:id="rId45"/>
    <sheet name="39" sheetId="16" r:id="rId46"/>
    <sheet name="40" sheetId="17" r:id="rId47"/>
    <sheet name="41" sheetId="18" r:id="rId48"/>
    <sheet name="42" sheetId="19" r:id="rId49"/>
    <sheet name="43" sheetId="20" r:id="rId50"/>
    <sheet name="44" sheetId="21" r:id="rId51"/>
    <sheet name="45" sheetId="22" r:id="rId52"/>
    <sheet name="46" sheetId="28" r:id="rId53"/>
    <sheet name="47" sheetId="29" r:id="rId54"/>
    <sheet name="48" sheetId="30" r:id="rId55"/>
    <sheet name="49" sheetId="31" r:id="rId56"/>
    <sheet name="50" sheetId="32" r:id="rId57"/>
    <sheet name="51" sheetId="36" r:id="rId58"/>
    <sheet name="52" sheetId="38" r:id="rId59"/>
    <sheet name="53" sheetId="39" r:id="rId60"/>
  </sheets>
  <definedNames>
    <definedName name="_xlnm.Print_Area" localSheetId="3">'1'!#REF!</definedName>
    <definedName name="_xlnm.Print_Area" localSheetId="12">'10'!#REF!</definedName>
    <definedName name="_xlnm.Print_Area" localSheetId="13">'11'!#REF!</definedName>
    <definedName name="_xlnm.Print_Area" localSheetId="14">'12'!#REF!</definedName>
    <definedName name="_xlnm.Print_Area" localSheetId="15">'13.1'!#REF!</definedName>
    <definedName name="_xlnm.Print_Area" localSheetId="16">'13.2'!#REF!</definedName>
    <definedName name="_xlnm.Print_Area" localSheetId="17">'14'!#REF!</definedName>
    <definedName name="_xlnm.Print_Area" localSheetId="18">'15'!#REF!</definedName>
    <definedName name="_xlnm.Print_Area" localSheetId="20">'16'!#REF!</definedName>
    <definedName name="_xlnm.Print_Area" localSheetId="21">'17'!#REF!</definedName>
    <definedName name="_xlnm.Print_Area" localSheetId="22">'18'!#REF!</definedName>
    <definedName name="_xlnm.Print_Area" localSheetId="23">'19'!#REF!</definedName>
    <definedName name="_xlnm.Print_Area" localSheetId="4">'2'!#REF!</definedName>
    <definedName name="_xlnm.Print_Area" localSheetId="24">'20'!#REF!</definedName>
    <definedName name="_xlnm.Print_Area" localSheetId="26">'21'!#REF!</definedName>
    <definedName name="_xlnm.Print_Area" localSheetId="27">'22'!#REF!</definedName>
    <definedName name="_xlnm.Print_Area" localSheetId="28">'23'!#REF!</definedName>
    <definedName name="_xlnm.Print_Area" localSheetId="29">'24'!#REF!</definedName>
    <definedName name="_xlnm.Print_Area" localSheetId="30">'25'!#REF!</definedName>
    <definedName name="_xlnm.Print_Area" localSheetId="31">'26'!#REF!</definedName>
    <definedName name="_xlnm.Print_Area" localSheetId="33">'27'!#REF!</definedName>
    <definedName name="_xlnm.Print_Area" localSheetId="34">'28'!#REF!</definedName>
    <definedName name="_xlnm.Print_Area" localSheetId="35">'29'!#REF!</definedName>
    <definedName name="_xlnm.Print_Area" localSheetId="5">'3'!#REF!</definedName>
    <definedName name="_xlnm.Print_Area" localSheetId="36">'30'!#REF!</definedName>
    <definedName name="_xlnm.Print_Area" localSheetId="37">'31'!#REF!</definedName>
    <definedName name="_xlnm.Print_Area" localSheetId="38">'32'!#REF!</definedName>
    <definedName name="_xlnm.Print_Area" localSheetId="39">'33'!#REF!</definedName>
    <definedName name="_xlnm.Print_Area" localSheetId="40">'34'!#REF!</definedName>
    <definedName name="_xlnm.Print_Area" localSheetId="41">'35'!#REF!</definedName>
    <definedName name="_xlnm.Print_Area" localSheetId="42">'36'!#REF!</definedName>
    <definedName name="_xlnm.Print_Area" localSheetId="43">'37'!#REF!</definedName>
    <definedName name="_xlnm.Print_Area" localSheetId="44">'38'!#REF!</definedName>
    <definedName name="_xlnm.Print_Area" localSheetId="45">'39'!#REF!</definedName>
    <definedName name="_xlnm.Print_Area" localSheetId="6">'4'!#REF!</definedName>
    <definedName name="_xlnm.Print_Area" localSheetId="46">'40'!#REF!</definedName>
    <definedName name="_xlnm.Print_Area" localSheetId="47">'41'!#REF!</definedName>
    <definedName name="_xlnm.Print_Area" localSheetId="48">'42'!#REF!</definedName>
    <definedName name="_xlnm.Print_Area" localSheetId="49">'43'!#REF!</definedName>
    <definedName name="_xlnm.Print_Area" localSheetId="50">'44'!#REF!</definedName>
    <definedName name="_xlnm.Print_Area" localSheetId="51">'45'!#REF!</definedName>
    <definedName name="_xlnm.Print_Area" localSheetId="52">'46'!#REF!</definedName>
    <definedName name="_xlnm.Print_Area" localSheetId="53">'47'!#REF!</definedName>
    <definedName name="_xlnm.Print_Area" localSheetId="54">'48'!#REF!</definedName>
    <definedName name="_xlnm.Print_Area" localSheetId="55">'49'!#REF!</definedName>
    <definedName name="_xlnm.Print_Area" localSheetId="7">'5'!#REF!</definedName>
    <definedName name="_xlnm.Print_Area" localSheetId="56">'50'!#REF!</definedName>
    <definedName name="_xlnm.Print_Area" localSheetId="57">'51'!#REF!</definedName>
    <definedName name="_xlnm.Print_Area" localSheetId="58">'52'!#REF!</definedName>
    <definedName name="_xlnm.Print_Area" localSheetId="59">'53'!#REF!</definedName>
    <definedName name="_xlnm.Print_Area" localSheetId="8">'6'!#REF!</definedName>
    <definedName name="_xlnm.Print_Area" localSheetId="9">'7'!#REF!</definedName>
    <definedName name="_xlnm.Print_Area" localSheetId="10">'8'!#REF!</definedName>
    <definedName name="_xlnm.Print_Area" localSheetId="11">'9'!#REF!</definedName>
    <definedName name="_xlnm.Print_Area" localSheetId="1">A!$A$1:$H$16</definedName>
    <definedName name="_xlnm.Print_Area" localSheetId="2">B!$A$1:$H$7</definedName>
    <definedName name="_xlnm.Print_Area" localSheetId="19">'Notes on GES (T16-T19)'!$A$1:$C$22</definedName>
    <definedName name="_xlnm.Print_Area" localSheetId="25">'Table 21 (old)'!$B$1:$R$77</definedName>
    <definedName name="_xlnm.Print_Area" localSheetId="32">'Table 27 (small)'!$A$1:$V$91</definedName>
    <definedName name="Z_81E5D7E7_16ED_4014_84DC_4F821D3604F8_.wvu.PrintArea" localSheetId="3" hidden="1">'1'!#REF!</definedName>
    <definedName name="Z_81E5D7E7_16ED_4014_84DC_4F821D3604F8_.wvu.PrintArea" localSheetId="12" hidden="1">'10'!#REF!</definedName>
    <definedName name="Z_81E5D7E7_16ED_4014_84DC_4F821D3604F8_.wvu.PrintArea" localSheetId="13" hidden="1">'11'!#REF!</definedName>
    <definedName name="Z_81E5D7E7_16ED_4014_84DC_4F821D3604F8_.wvu.PrintArea" localSheetId="14" hidden="1">'12'!#REF!</definedName>
    <definedName name="Z_81E5D7E7_16ED_4014_84DC_4F821D3604F8_.wvu.PrintArea" localSheetId="15" hidden="1">'13.1'!#REF!</definedName>
    <definedName name="Z_81E5D7E7_16ED_4014_84DC_4F821D3604F8_.wvu.PrintArea" localSheetId="16" hidden="1">'13.2'!#REF!</definedName>
    <definedName name="Z_81E5D7E7_16ED_4014_84DC_4F821D3604F8_.wvu.PrintArea" localSheetId="17" hidden="1">'14'!#REF!</definedName>
    <definedName name="Z_81E5D7E7_16ED_4014_84DC_4F821D3604F8_.wvu.PrintArea" localSheetId="18" hidden="1">'15'!#REF!</definedName>
    <definedName name="Z_81E5D7E7_16ED_4014_84DC_4F821D3604F8_.wvu.PrintArea" localSheetId="4" hidden="1">'2'!#REF!</definedName>
    <definedName name="Z_81E5D7E7_16ED_4014_84DC_4F821D3604F8_.wvu.PrintArea" localSheetId="24" hidden="1">'20'!#REF!</definedName>
    <definedName name="Z_81E5D7E7_16ED_4014_84DC_4F821D3604F8_.wvu.PrintArea" localSheetId="26" hidden="1">'21'!#REF!</definedName>
    <definedName name="Z_81E5D7E7_16ED_4014_84DC_4F821D3604F8_.wvu.PrintArea" localSheetId="27" hidden="1">'22'!#REF!</definedName>
    <definedName name="Z_81E5D7E7_16ED_4014_84DC_4F821D3604F8_.wvu.PrintArea" localSheetId="28" hidden="1">'23'!#REF!</definedName>
    <definedName name="Z_81E5D7E7_16ED_4014_84DC_4F821D3604F8_.wvu.PrintArea" localSheetId="29" hidden="1">'24'!#REF!</definedName>
    <definedName name="Z_81E5D7E7_16ED_4014_84DC_4F821D3604F8_.wvu.PrintArea" localSheetId="30" hidden="1">'25'!#REF!</definedName>
    <definedName name="Z_81E5D7E7_16ED_4014_84DC_4F821D3604F8_.wvu.PrintArea" localSheetId="31" hidden="1">'26'!#REF!</definedName>
    <definedName name="Z_81E5D7E7_16ED_4014_84DC_4F821D3604F8_.wvu.PrintArea" localSheetId="33" hidden="1">'27'!#REF!</definedName>
    <definedName name="Z_81E5D7E7_16ED_4014_84DC_4F821D3604F8_.wvu.PrintArea" localSheetId="34" hidden="1">'28'!#REF!</definedName>
    <definedName name="Z_81E5D7E7_16ED_4014_84DC_4F821D3604F8_.wvu.PrintArea" localSheetId="35" hidden="1">'29'!#REF!</definedName>
    <definedName name="Z_81E5D7E7_16ED_4014_84DC_4F821D3604F8_.wvu.PrintArea" localSheetId="5" hidden="1">'3'!#REF!</definedName>
    <definedName name="Z_81E5D7E7_16ED_4014_84DC_4F821D3604F8_.wvu.PrintArea" localSheetId="36" hidden="1">'30'!#REF!</definedName>
    <definedName name="Z_81E5D7E7_16ED_4014_84DC_4F821D3604F8_.wvu.PrintArea" localSheetId="37" hidden="1">'31'!#REF!</definedName>
    <definedName name="Z_81E5D7E7_16ED_4014_84DC_4F821D3604F8_.wvu.PrintArea" localSheetId="38" hidden="1">'32'!#REF!</definedName>
    <definedName name="Z_81E5D7E7_16ED_4014_84DC_4F821D3604F8_.wvu.PrintArea" localSheetId="39" hidden="1">'33'!#REF!</definedName>
    <definedName name="Z_81E5D7E7_16ED_4014_84DC_4F821D3604F8_.wvu.PrintArea" localSheetId="40" hidden="1">'34'!#REF!</definedName>
    <definedName name="Z_81E5D7E7_16ED_4014_84DC_4F821D3604F8_.wvu.PrintArea" localSheetId="41" hidden="1">'35'!#REF!</definedName>
    <definedName name="Z_81E5D7E7_16ED_4014_84DC_4F821D3604F8_.wvu.PrintArea" localSheetId="42" hidden="1">'36'!#REF!</definedName>
    <definedName name="Z_81E5D7E7_16ED_4014_84DC_4F821D3604F8_.wvu.PrintArea" localSheetId="43" hidden="1">'37'!#REF!</definedName>
    <definedName name="Z_81E5D7E7_16ED_4014_84DC_4F821D3604F8_.wvu.PrintArea" localSheetId="44" hidden="1">'38'!#REF!</definedName>
    <definedName name="Z_81E5D7E7_16ED_4014_84DC_4F821D3604F8_.wvu.PrintArea" localSheetId="45" hidden="1">'39'!#REF!</definedName>
    <definedName name="Z_81E5D7E7_16ED_4014_84DC_4F821D3604F8_.wvu.PrintArea" localSheetId="6" hidden="1">'4'!#REF!</definedName>
    <definedName name="Z_81E5D7E7_16ED_4014_84DC_4F821D3604F8_.wvu.PrintArea" localSheetId="46" hidden="1">'40'!#REF!</definedName>
    <definedName name="Z_81E5D7E7_16ED_4014_84DC_4F821D3604F8_.wvu.PrintArea" localSheetId="47" hidden="1">'41'!#REF!</definedName>
    <definedName name="Z_81E5D7E7_16ED_4014_84DC_4F821D3604F8_.wvu.PrintArea" localSheetId="48" hidden="1">'42'!#REF!</definedName>
    <definedName name="Z_81E5D7E7_16ED_4014_84DC_4F821D3604F8_.wvu.PrintArea" localSheetId="49" hidden="1">'43'!#REF!</definedName>
    <definedName name="Z_81E5D7E7_16ED_4014_84DC_4F821D3604F8_.wvu.PrintArea" localSheetId="50" hidden="1">'44'!#REF!</definedName>
    <definedName name="Z_81E5D7E7_16ED_4014_84DC_4F821D3604F8_.wvu.PrintArea" localSheetId="51" hidden="1">'45'!#REF!</definedName>
    <definedName name="Z_81E5D7E7_16ED_4014_84DC_4F821D3604F8_.wvu.PrintArea" localSheetId="52" hidden="1">'46'!#REF!</definedName>
    <definedName name="Z_81E5D7E7_16ED_4014_84DC_4F821D3604F8_.wvu.PrintArea" localSheetId="53" hidden="1">'47'!#REF!</definedName>
    <definedName name="Z_81E5D7E7_16ED_4014_84DC_4F821D3604F8_.wvu.PrintArea" localSheetId="54" hidden="1">'48'!#REF!</definedName>
    <definedName name="Z_81E5D7E7_16ED_4014_84DC_4F821D3604F8_.wvu.PrintArea" localSheetId="55" hidden="1">'49'!#REF!</definedName>
    <definedName name="Z_81E5D7E7_16ED_4014_84DC_4F821D3604F8_.wvu.PrintArea" localSheetId="7" hidden="1">'5'!#REF!</definedName>
    <definedName name="Z_81E5D7E7_16ED_4014_84DC_4F821D3604F8_.wvu.PrintArea" localSheetId="56" hidden="1">'50'!#REF!</definedName>
    <definedName name="Z_81E5D7E7_16ED_4014_84DC_4F821D3604F8_.wvu.PrintArea" localSheetId="57" hidden="1">'51'!#REF!</definedName>
    <definedName name="Z_81E5D7E7_16ED_4014_84DC_4F821D3604F8_.wvu.PrintArea" localSheetId="58" hidden="1">'52'!#REF!</definedName>
    <definedName name="Z_81E5D7E7_16ED_4014_84DC_4F821D3604F8_.wvu.PrintArea" localSheetId="59" hidden="1">'53'!#REF!</definedName>
    <definedName name="Z_81E5D7E7_16ED_4014_84DC_4F821D3604F8_.wvu.PrintArea" localSheetId="8" hidden="1">'6'!#REF!</definedName>
    <definedName name="Z_81E5D7E7_16ED_4014_84DC_4F821D3604F8_.wvu.PrintArea" localSheetId="9" hidden="1">'7'!#REF!</definedName>
    <definedName name="Z_81E5D7E7_16ED_4014_84DC_4F821D3604F8_.wvu.PrintArea" localSheetId="10" hidden="1">'8'!#REF!</definedName>
    <definedName name="Z_81E5D7E7_16ED_4014_84DC_4F821D3604F8_.wvu.PrintArea" localSheetId="11" hidden="1">'9'!#REF!</definedName>
    <definedName name="Z_81E5D7E7_16ED_4014_84DC_4F821D3604F8_.wvu.PrintArea" localSheetId="1" hidden="1">A!$A$1:$H$16</definedName>
    <definedName name="Z_81E5D7E7_16ED_4014_84DC_4F821D3604F8_.wvu.PrintArea" localSheetId="2" hidden="1">B!$A$1:$H$7</definedName>
    <definedName name="Z_81E5D7E7_16ED_4014_84DC_4F821D3604F8_.wvu.PrintArea" localSheetId="25" hidden="1">'Table 21 (old)'!$B$1:$R$77</definedName>
    <definedName name="Z_81E5D7E7_16ED_4014_84DC_4F821D3604F8_.wvu.PrintArea" localSheetId="32" hidden="1">'Table 27 (small)'!$A$1:$V$91</definedName>
  </definedNames>
  <calcPr calcId="191029"/>
  <customWorkbookViews>
    <customWorkbookView name="Print Test" guid="{81E5D7E7-16ED-4014-84DC-4F821D3604F8}" includeHiddenRowCol="0" xWindow="149" yWindow="2" windowWidth="1692" windowHeight="1020" tabRatio="897" activeSheetId="3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3" l="1"/>
  <c r="AA36" i="3"/>
  <c r="Z37" i="3"/>
  <c r="Z36" i="3"/>
  <c r="Z27" i="3"/>
  <c r="AA27" i="3"/>
  <c r="AB27" i="3"/>
  <c r="AC27" i="3"/>
  <c r="AD27" i="3"/>
  <c r="Q38" i="65411"/>
  <c r="W56" i="65411" s="1"/>
  <c r="Q39" i="65411"/>
  <c r="L38" i="65411"/>
  <c r="V56" i="65411" s="1"/>
  <c r="L39" i="65411"/>
  <c r="F39" i="65411"/>
  <c r="R39" i="65411"/>
  <c r="F38" i="65411"/>
  <c r="AA26" i="3"/>
  <c r="J34" i="3"/>
  <c r="Z26" i="3"/>
  <c r="J35" i="3"/>
  <c r="Q34" i="3"/>
  <c r="AB26" i="3" s="1"/>
  <c r="Q35" i="3"/>
  <c r="Q37" i="65411"/>
  <c r="Q36" i="65411"/>
  <c r="W55" i="65411"/>
  <c r="L36" i="65411"/>
  <c r="L37" i="65411"/>
  <c r="R37" i="65411"/>
  <c r="F37" i="65411"/>
  <c r="F36" i="65411"/>
  <c r="U55" i="65411"/>
  <c r="AC26" i="3"/>
  <c r="AD26" i="3"/>
  <c r="AD25" i="3"/>
  <c r="AC25" i="3"/>
  <c r="AA25" i="3"/>
  <c r="Q33" i="3"/>
  <c r="Q32" i="3"/>
  <c r="AB25" i="3"/>
  <c r="J33" i="3"/>
  <c r="J32" i="3"/>
  <c r="Z25" i="3" s="1"/>
  <c r="Q35" i="65411"/>
  <c r="Q34" i="65411"/>
  <c r="W54" i="65411"/>
  <c r="L35" i="65411"/>
  <c r="L34" i="65411"/>
  <c r="V54" i="65411" s="1"/>
  <c r="F35" i="65411"/>
  <c r="F34" i="65411"/>
  <c r="U54" i="65411"/>
  <c r="J31" i="3"/>
  <c r="J30" i="3"/>
  <c r="Q31" i="3"/>
  <c r="Q30" i="3"/>
  <c r="Q33" i="65411"/>
  <c r="Q32" i="65411"/>
  <c r="W53" i="65411"/>
  <c r="L33" i="65411"/>
  <c r="L32" i="65411"/>
  <c r="V53" i="65411" s="1"/>
  <c r="F33" i="65411"/>
  <c r="F32" i="65411"/>
  <c r="J29" i="3"/>
  <c r="J28" i="3"/>
  <c r="Z23" i="3" s="1"/>
  <c r="Q29" i="3"/>
  <c r="Q28" i="3"/>
  <c r="AB23" i="3"/>
  <c r="AA23" i="3"/>
  <c r="AC23" i="3"/>
  <c r="AD23" i="3"/>
  <c r="AE23" i="3"/>
  <c r="Q30" i="65411"/>
  <c r="W52" i="65411"/>
  <c r="Q31" i="65411"/>
  <c r="L31" i="65411"/>
  <c r="R31" i="65411" s="1"/>
  <c r="L30" i="65411"/>
  <c r="F31" i="65411"/>
  <c r="F30" i="65411"/>
  <c r="U52" i="65411"/>
  <c r="AA22" i="3"/>
  <c r="J27" i="3"/>
  <c r="J26" i="3"/>
  <c r="Z22" i="3"/>
  <c r="AD22" i="3"/>
  <c r="AD21" i="3"/>
  <c r="AD20" i="3"/>
  <c r="AD19" i="3"/>
  <c r="AD18" i="3"/>
  <c r="AC22" i="3"/>
  <c r="AC21" i="3"/>
  <c r="AC20" i="3"/>
  <c r="AC19" i="3"/>
  <c r="AC18" i="3"/>
  <c r="AE22" i="3"/>
  <c r="Q26" i="3"/>
  <c r="AB22" i="3" s="1"/>
  <c r="Q27" i="3"/>
  <c r="Q28" i="65411"/>
  <c r="W51" i="65411" s="1"/>
  <c r="Q29" i="65411"/>
  <c r="L29" i="65411"/>
  <c r="L28" i="65411"/>
  <c r="V51" i="65411" s="1"/>
  <c r="F29" i="65411"/>
  <c r="F28" i="65411"/>
  <c r="Q15" i="3"/>
  <c r="Q16" i="3"/>
  <c r="Y36" i="3"/>
  <c r="Q25" i="3"/>
  <c r="J25" i="3"/>
  <c r="Q24" i="3"/>
  <c r="AB21" i="3" s="1"/>
  <c r="J24" i="3"/>
  <c r="Z21" i="3" s="1"/>
  <c r="Q23" i="3"/>
  <c r="J23" i="3"/>
  <c r="Q22" i="3"/>
  <c r="AB20" i="3"/>
  <c r="J22" i="3"/>
  <c r="Z20" i="3" s="1"/>
  <c r="Q21" i="3"/>
  <c r="J21" i="3"/>
  <c r="Q20" i="3"/>
  <c r="AB19" i="3" s="1"/>
  <c r="J20" i="3"/>
  <c r="Z19" i="3"/>
  <c r="Q19" i="3"/>
  <c r="J19" i="3"/>
  <c r="Q18" i="3"/>
  <c r="AB18" i="3" s="1"/>
  <c r="J18" i="3"/>
  <c r="Z18" i="3" s="1"/>
  <c r="AE21" i="3"/>
  <c r="AA21" i="3"/>
  <c r="J16" i="3"/>
  <c r="AE20" i="3"/>
  <c r="AA20" i="3"/>
  <c r="J15" i="3"/>
  <c r="AE19" i="3"/>
  <c r="AA19" i="3"/>
  <c r="AE18" i="3"/>
  <c r="AA18" i="3"/>
  <c r="Q14" i="3"/>
  <c r="J14" i="3"/>
  <c r="Q13" i="3"/>
  <c r="J13" i="3"/>
  <c r="Q12" i="3"/>
  <c r="J12" i="3"/>
  <c r="Q11" i="3"/>
  <c r="J11" i="3"/>
  <c r="Q10" i="3"/>
  <c r="J10" i="3"/>
  <c r="Q9" i="3"/>
  <c r="J9" i="3"/>
  <c r="Q8" i="3"/>
  <c r="J8" i="3"/>
  <c r="Q7" i="3"/>
  <c r="J7" i="3"/>
  <c r="Q6" i="3"/>
  <c r="J6" i="3"/>
  <c r="Q5" i="3"/>
  <c r="J5" i="3"/>
  <c r="Q26" i="65411"/>
  <c r="W50" i="65411" s="1"/>
  <c r="Q27" i="65411"/>
  <c r="L26" i="65411"/>
  <c r="V50" i="65411"/>
  <c r="L27" i="65411"/>
  <c r="F27" i="65411"/>
  <c r="R27" i="65411" s="1"/>
  <c r="S27" i="65411" s="1"/>
  <c r="F26" i="65411"/>
  <c r="F6" i="65411"/>
  <c r="R6" i="65411" s="1"/>
  <c r="L6" i="65411"/>
  <c r="Q6" i="65411"/>
  <c r="F7" i="65411"/>
  <c r="L7" i="65411"/>
  <c r="Q7" i="65411"/>
  <c r="F8" i="65411"/>
  <c r="L8" i="65411"/>
  <c r="R8" i="65411" s="1"/>
  <c r="Q8" i="65411"/>
  <c r="F9" i="65411"/>
  <c r="R9" i="65411"/>
  <c r="L9" i="65411"/>
  <c r="Q9" i="65411"/>
  <c r="F10" i="65411"/>
  <c r="R10" i="65411" s="1"/>
  <c r="L10" i="65411"/>
  <c r="Q10" i="65411"/>
  <c r="F11" i="65411"/>
  <c r="R11" i="65411" s="1"/>
  <c r="L11" i="65411"/>
  <c r="Q11" i="65411"/>
  <c r="F12" i="65411"/>
  <c r="L12" i="65411"/>
  <c r="Q12" i="65411"/>
  <c r="F13" i="65411"/>
  <c r="L13" i="65411"/>
  <c r="Q13" i="65411"/>
  <c r="F14" i="65411"/>
  <c r="L14" i="65411"/>
  <c r="Q14" i="65411"/>
  <c r="F15" i="65411"/>
  <c r="R15" i="65411" s="1"/>
  <c r="L15" i="65411"/>
  <c r="Q15" i="65411"/>
  <c r="F16" i="65411"/>
  <c r="L16" i="65411"/>
  <c r="Q16" i="65411"/>
  <c r="R16" i="65411" s="1"/>
  <c r="S17" i="65411" s="1"/>
  <c r="F17" i="65411"/>
  <c r="L17" i="65411"/>
  <c r="Q17" i="65411"/>
  <c r="F20" i="65411"/>
  <c r="L20" i="65411"/>
  <c r="R20" i="65411" s="1"/>
  <c r="Q20" i="65411"/>
  <c r="W47" i="65411" s="1"/>
  <c r="F21" i="65411"/>
  <c r="R21" i="65411" s="1"/>
  <c r="S21" i="65411" s="1"/>
  <c r="L21" i="65411"/>
  <c r="Q21" i="65411"/>
  <c r="F22" i="65411"/>
  <c r="U48" i="65411" s="1"/>
  <c r="L22" i="65411"/>
  <c r="V48" i="65411" s="1"/>
  <c r="Q22" i="65411"/>
  <c r="W48" i="65411" s="1"/>
  <c r="F23" i="65411"/>
  <c r="L23" i="65411"/>
  <c r="Q23" i="65411"/>
  <c r="F24" i="65411"/>
  <c r="U49" i="65411" s="1"/>
  <c r="L24" i="65411"/>
  <c r="V49" i="65411" s="1"/>
  <c r="Q24" i="65411"/>
  <c r="W49" i="65411" s="1"/>
  <c r="F25" i="65411"/>
  <c r="L25" i="65411"/>
  <c r="Q25" i="65411"/>
  <c r="AE25" i="3"/>
  <c r="AE26" i="3"/>
  <c r="V36" i="3"/>
  <c r="AE27" i="3" s="1"/>
  <c r="Y37" i="3"/>
  <c r="U50" i="65411"/>
  <c r="R34" i="65411"/>
  <c r="R7" i="65411"/>
  <c r="W36" i="65411"/>
  <c r="R35" i="65411"/>
  <c r="S35" i="65411" s="1"/>
  <c r="R26" i="65411"/>
  <c r="R24" i="65411"/>
  <c r="R33" i="65411"/>
  <c r="S33" i="65411" s="1"/>
  <c r="U47" i="65411"/>
  <c r="R25" i="65411"/>
  <c r="AB36" i="3"/>
  <c r="AB37" i="3"/>
  <c r="S11" i="65411"/>
  <c r="S25" i="65411"/>
  <c r="V37" i="65411"/>
  <c r="R17" i="65411"/>
  <c r="R12" i="65411"/>
  <c r="U53" i="65411"/>
  <c r="R32" i="65411"/>
  <c r="R22" i="65411"/>
  <c r="S7" i="65411"/>
  <c r="R36" i="65411"/>
  <c r="S37" i="65411" s="1"/>
  <c r="R13" i="65411"/>
  <c r="R29" i="65411"/>
  <c r="X36" i="3" l="1"/>
  <c r="U36" i="65411"/>
  <c r="U37" i="65411"/>
  <c r="S31" i="65411"/>
  <c r="AA37" i="3"/>
  <c r="X37" i="3"/>
  <c r="S13" i="65411"/>
  <c r="R23" i="65411"/>
  <c r="S23" i="65411" s="1"/>
  <c r="R14" i="65411"/>
  <c r="S15" i="65411" s="1"/>
  <c r="U51" i="65411"/>
  <c r="R28" i="65411"/>
  <c r="S29" i="65411" s="1"/>
  <c r="U56" i="65411"/>
  <c r="R38" i="65411"/>
  <c r="S39" i="65411" s="1"/>
  <c r="W37" i="65411"/>
  <c r="V47" i="65411"/>
  <c r="V55" i="65411"/>
  <c r="V36" i="65411"/>
  <c r="S9" i="65411"/>
  <c r="V52" i="65411"/>
  <c r="R30" i="65411"/>
</calcChain>
</file>

<file path=xl/sharedStrings.xml><?xml version="1.0" encoding="utf-8"?>
<sst xmlns="http://schemas.openxmlformats.org/spreadsheetml/2006/main" count="3426" uniqueCount="481">
  <si>
    <t>Type of School</t>
  </si>
  <si>
    <t>Primary</t>
  </si>
  <si>
    <t>Secondary</t>
  </si>
  <si>
    <t>Total</t>
  </si>
  <si>
    <t>Government</t>
  </si>
  <si>
    <t>Government-Aided</t>
  </si>
  <si>
    <t>Independent</t>
  </si>
  <si>
    <t>Specialised Independent</t>
  </si>
  <si>
    <t>Specialised</t>
  </si>
  <si>
    <t>Note:   1)</t>
  </si>
  <si>
    <t>Female</t>
  </si>
  <si>
    <t>Education Partners</t>
  </si>
  <si>
    <t>2)</t>
  </si>
  <si>
    <t>3)</t>
  </si>
  <si>
    <t>Level / Type of School</t>
  </si>
  <si>
    <t>Teacher</t>
  </si>
  <si>
    <t>Vice-Principal</t>
  </si>
  <si>
    <t>Principal</t>
  </si>
  <si>
    <t>All</t>
  </si>
  <si>
    <t>No. of Classes</t>
  </si>
  <si>
    <t>JC 1 / Pre-U 1</t>
  </si>
  <si>
    <t>JC 2 / Pre-U 2</t>
  </si>
  <si>
    <t>Pre-U 3</t>
  </si>
  <si>
    <t>Sex</t>
  </si>
  <si>
    <t>Age (in years)</t>
  </si>
  <si>
    <t>MF</t>
  </si>
  <si>
    <t>F</t>
  </si>
  <si>
    <t>Level &amp; Course</t>
  </si>
  <si>
    <t>Express</t>
  </si>
  <si>
    <t>4)</t>
  </si>
  <si>
    <t>Level</t>
  </si>
  <si>
    <t>Type of Institution</t>
  </si>
  <si>
    <t>Number of Institutions</t>
  </si>
  <si>
    <t>Student Enrolment</t>
  </si>
  <si>
    <t>Teaching Staff</t>
  </si>
  <si>
    <t>Full-time Islamic Religious School (Madrasah)</t>
  </si>
  <si>
    <t>Courses</t>
  </si>
  <si>
    <t>Intake</t>
  </si>
  <si>
    <t>Enrolment</t>
  </si>
  <si>
    <t>Graduates</t>
  </si>
  <si>
    <t>Applied &amp; Health Sciences</t>
  </si>
  <si>
    <t>Business &amp; Services</t>
  </si>
  <si>
    <t>Design &amp; Media</t>
  </si>
  <si>
    <t>Electronics &amp; Infocomm Technology</t>
  </si>
  <si>
    <t>Engineering</t>
  </si>
  <si>
    <t>Hospitality</t>
  </si>
  <si>
    <t>Design &amp; Applied Arts</t>
  </si>
  <si>
    <t>Fine &amp; Performing Arts</t>
  </si>
  <si>
    <t>Media Production</t>
  </si>
  <si>
    <t>Fine &amp; Applied Arts</t>
  </si>
  <si>
    <t>Applied Arts</t>
  </si>
  <si>
    <t>Architecture, Building &amp; Real Estate</t>
  </si>
  <si>
    <t>Business &amp; Administration</t>
  </si>
  <si>
    <t>Education</t>
  </si>
  <si>
    <t>Engineering Sciences</t>
  </si>
  <si>
    <t>Health Sciences</t>
  </si>
  <si>
    <t>Humanities &amp; Social Sciences</t>
  </si>
  <si>
    <t>Information Technology</t>
  </si>
  <si>
    <t>Law</t>
  </si>
  <si>
    <t>Mass Communication</t>
  </si>
  <si>
    <t>Natural &amp; Mathematical Sciences</t>
  </si>
  <si>
    <t>Services</t>
  </si>
  <si>
    <t>Accountancy</t>
  </si>
  <si>
    <t>Dentistry</t>
  </si>
  <si>
    <t>Medicine</t>
  </si>
  <si>
    <t>Part-Time/Temporary Employment (Involuntary)</t>
  </si>
  <si>
    <t>Part-Time/Temporary Employment (Voluntary)</t>
  </si>
  <si>
    <t>Freelance</t>
  </si>
  <si>
    <t>Full-Time Permanent Employment</t>
  </si>
  <si>
    <t>Median Gross Monthly Salary of FTP Employed AU Graduates</t>
  </si>
  <si>
    <t>Source: Graduate Employment Survey jointly conducted by NUS, NTU, SMU, SUTD, SIT and SUSS</t>
  </si>
  <si>
    <t>Fresh Graduates</t>
  </si>
  <si>
    <t>Post-NS Graduates</t>
  </si>
  <si>
    <t>Median Gross Monthly Salary of FTP Employed Polytechnic Graduates</t>
  </si>
  <si>
    <t>Source: Graduate Employment Survey jointly conducted by NP, NYP, RP, SP and TP</t>
  </si>
  <si>
    <t>Median Gross Monthly Salary of FTP Employed ITE Graduates</t>
  </si>
  <si>
    <t>Source: Graduate Employment Survey conducted by ITE</t>
  </si>
  <si>
    <t>Degree</t>
  </si>
  <si>
    <t>Diploma</t>
  </si>
  <si>
    <t>Median Gross Monthly Salary of FTP Employed AI Graduates</t>
  </si>
  <si>
    <t>Source: Graduate Employment Survey jointly conducted by LASALLE and NAFA</t>
  </si>
  <si>
    <t>Year</t>
  </si>
  <si>
    <t>Pre-University</t>
  </si>
  <si>
    <t>Grand Total</t>
  </si>
  <si>
    <t>Govt</t>
  </si>
  <si>
    <t>Aided</t>
  </si>
  <si>
    <t>Indep</t>
  </si>
  <si>
    <t>-</t>
  </si>
  <si>
    <t>5)</t>
  </si>
  <si>
    <t>21   ENROLMENT BY LEVEL AND SCHOOL TYPE (OLD)</t>
  </si>
  <si>
    <r>
      <t xml:space="preserve">Pre-University </t>
    </r>
    <r>
      <rPr>
        <b/>
        <vertAlign val="superscript"/>
        <sz val="9"/>
        <rFont val="Arial"/>
        <family val="2"/>
      </rPr>
      <t>1</t>
    </r>
  </si>
  <si>
    <t xml:space="preserve"> Govt</t>
  </si>
  <si>
    <t xml:space="preserve"> Aided</t>
  </si>
  <si>
    <r>
      <t xml:space="preserve">Auto </t>
    </r>
    <r>
      <rPr>
        <b/>
        <vertAlign val="superscript"/>
        <sz val="9"/>
        <rFont val="Arial"/>
        <family val="2"/>
      </rPr>
      <t>2</t>
    </r>
  </si>
  <si>
    <r>
      <t>Auto</t>
    </r>
    <r>
      <rPr>
        <b/>
        <vertAlign val="superscript"/>
        <sz val="9"/>
        <rFont val="Arial"/>
        <family val="2"/>
      </rPr>
      <t xml:space="preserve"> 2</t>
    </r>
  </si>
  <si>
    <t>F: M</t>
  </si>
  <si>
    <t xml:space="preserve">   F</t>
  </si>
  <si>
    <t xml:space="preserve">Govt </t>
  </si>
  <si>
    <t xml:space="preserve">Aided </t>
  </si>
  <si>
    <t xml:space="preserve">Spec </t>
  </si>
  <si>
    <r>
      <t>Spec'd</t>
    </r>
    <r>
      <rPr>
        <b/>
        <vertAlign val="superscript"/>
        <sz val="9"/>
        <rFont val="Arial"/>
        <family val="2"/>
      </rPr>
      <t xml:space="preserve"> 3</t>
    </r>
  </si>
  <si>
    <t>Spec</t>
  </si>
  <si>
    <r>
      <t>Indep</t>
    </r>
    <r>
      <rPr>
        <b/>
        <vertAlign val="superscript"/>
        <sz val="9"/>
        <rFont val="Arial"/>
        <family val="2"/>
      </rPr>
      <t>3</t>
    </r>
  </si>
  <si>
    <t>Chk Pri</t>
  </si>
  <si>
    <t>Chk Sec</t>
  </si>
  <si>
    <t>Chk Pre-U</t>
  </si>
  <si>
    <t xml:space="preserve">Note: </t>
  </si>
  <si>
    <t>1) Pre-University includes Junior Colleges, Centralised Institute and Pre-U centres.</t>
  </si>
  <si>
    <t>2) Since 2008, Autonomous schools (Auto) have been grouped under Government and Government-aided schools.</t>
  </si>
  <si>
    <t>3)  "Spec Indep" refers to "Specialised Independent" and "Spec'd" refers to "Specialised".</t>
  </si>
  <si>
    <t>ENROLMENT BY LEVEL (Refer to Table 21)</t>
  </si>
  <si>
    <t>Special</t>
  </si>
  <si>
    <t xml:space="preserve">  F</t>
  </si>
  <si>
    <t>Arts</t>
  </si>
  <si>
    <t>Science</t>
  </si>
  <si>
    <t>Commerce</t>
  </si>
  <si>
    <t>NA</t>
  </si>
  <si>
    <t>x</t>
  </si>
  <si>
    <r>
      <t>27  INTAKE</t>
    </r>
    <r>
      <rPr>
        <b/>
        <vertAlign val="superscript"/>
        <sz val="10"/>
        <color theme="0"/>
        <rFont val="Arial"/>
        <family val="2"/>
      </rPr>
      <t>1</t>
    </r>
    <r>
      <rPr>
        <b/>
        <sz val="10"/>
        <color theme="0"/>
        <rFont val="Arial"/>
        <family val="2"/>
      </rPr>
      <t>: UNIVERSITIES, POLYTECHNICS, LASALLE, NAFA AND ITE (FULL-TIME)</t>
    </r>
  </si>
  <si>
    <r>
      <t>Universities</t>
    </r>
    <r>
      <rPr>
        <b/>
        <vertAlign val="superscript"/>
        <sz val="9"/>
        <rFont val="Arial"/>
        <family val="2"/>
      </rPr>
      <t>2</t>
    </r>
  </si>
  <si>
    <r>
      <t>NIE</t>
    </r>
    <r>
      <rPr>
        <b/>
        <vertAlign val="superscript"/>
        <sz val="9"/>
        <rFont val="Arial"/>
        <family val="2"/>
      </rPr>
      <t>3</t>
    </r>
  </si>
  <si>
    <r>
      <t>Polytechnics</t>
    </r>
    <r>
      <rPr>
        <b/>
        <vertAlign val="superscript"/>
        <sz val="9"/>
        <rFont val="Arial"/>
        <family val="2"/>
      </rPr>
      <t>4</t>
    </r>
  </si>
  <si>
    <t>LASALLE</t>
  </si>
  <si>
    <t>NAFA</t>
  </si>
  <si>
    <r>
      <t>ITE</t>
    </r>
    <r>
      <rPr>
        <b/>
        <vertAlign val="superscript"/>
        <sz val="9"/>
        <rFont val="Arial"/>
        <family val="2"/>
      </rPr>
      <t>6</t>
    </r>
  </si>
  <si>
    <t>NUS</t>
  </si>
  <si>
    <t>Nanyang University</t>
  </si>
  <si>
    <t>NTU</t>
  </si>
  <si>
    <t>SMU</t>
  </si>
  <si>
    <t>SIT</t>
  </si>
  <si>
    <t>SUTD</t>
  </si>
  <si>
    <t>SUSS</t>
  </si>
  <si>
    <t>S'pore</t>
  </si>
  <si>
    <t>Ngee Ann</t>
  </si>
  <si>
    <t>Temasek</t>
  </si>
  <si>
    <t>Nanyang</t>
  </si>
  <si>
    <t>Republic</t>
  </si>
  <si>
    <r>
      <t>Degree</t>
    </r>
    <r>
      <rPr>
        <b/>
        <vertAlign val="superscript"/>
        <sz val="9"/>
        <rFont val="Arial"/>
        <family val="2"/>
      </rPr>
      <t>5</t>
    </r>
  </si>
  <si>
    <t>Universities</t>
  </si>
  <si>
    <t>NIE</t>
  </si>
  <si>
    <t>Polytechnics</t>
  </si>
  <si>
    <t>ITE</t>
  </si>
  <si>
    <t>Chk T12</t>
  </si>
  <si>
    <t>Chk T13.1</t>
  </si>
  <si>
    <t>Chk T13.2</t>
  </si>
  <si>
    <t>Chk T14</t>
  </si>
  <si>
    <t>Chk T15</t>
  </si>
  <si>
    <t>1) Intake figures include students who entered directly into the second and subsequent years.</t>
  </si>
  <si>
    <t xml:space="preserve">2) University figures are for first degree only. </t>
  </si>
  <si>
    <t>3) National Institute of Education (NIE) figures are for Diplomas and Post-graduate Diplomas in education-related subjects. BA / BSc (Education) figures are included under Nanyang Technological University.</t>
  </si>
  <si>
    <t>4) Polytechnic figures are for full-time diploma courses only.</t>
  </si>
  <si>
    <t>5) LASALLE College of the Arts (LASALLE) and Nanyang Academy of Fine Arts (NAFA) first degree figures are for publicly-funded full-time courses (started in 2012 and 2011 respectively) only.</t>
  </si>
  <si>
    <t>6) Institute of Technical Education (ITE) was established in 1992 to replace the former Vocational &amp; Industrial Training Board. ITE figures exclude apprentices.</t>
  </si>
  <si>
    <t>INTAKE: UNIVERSITIES, POLYTECHNICS, LASALLE, NAFA AND ITE (FULL-TIME) (Refer to Table 27)</t>
  </si>
  <si>
    <t>6)</t>
  </si>
  <si>
    <t>Financial Year</t>
  </si>
  <si>
    <t>MOE HQ</t>
  </si>
  <si>
    <t>Institute of Technical Education</t>
  </si>
  <si>
    <t>Polytechnic</t>
  </si>
  <si>
    <t>National Institute of Education</t>
  </si>
  <si>
    <t>Special Education</t>
  </si>
  <si>
    <t>2009/10</t>
  </si>
  <si>
    <t>2010/11</t>
  </si>
  <si>
    <t>2011/12</t>
  </si>
  <si>
    <t>2012/13</t>
  </si>
  <si>
    <t>2013/14</t>
  </si>
  <si>
    <t>2014/15</t>
  </si>
  <si>
    <t>2015/16</t>
  </si>
  <si>
    <t>2016/17</t>
  </si>
  <si>
    <t>2017/18</t>
  </si>
  <si>
    <t>2018/19</t>
  </si>
  <si>
    <t>2019/20</t>
  </si>
  <si>
    <t>2020/21</t>
  </si>
  <si>
    <t>2021/22</t>
  </si>
  <si>
    <t>University</t>
  </si>
  <si>
    <t>Malay</t>
  </si>
  <si>
    <t>Chinese</t>
  </si>
  <si>
    <t>Indian</t>
  </si>
  <si>
    <t>Others</t>
  </si>
  <si>
    <t>Overall</t>
  </si>
  <si>
    <t>The employment rates refer to the number of graduates employed as a proportion of graduates in the labour force (i.e., those who were working, or not working but actively looking and available for work) approximately six months after completing their final examinations.</t>
  </si>
  <si>
    <t>Full-time permanent employment refers to employment of at least 35 hours a week and where the employment is not temporary. It includes those on contracts of one year or more.</t>
  </si>
  <si>
    <t>Freelancers refer to those who operate their own business without employing any paid workers in the conduct of their business or trade.</t>
  </si>
  <si>
    <t>Figures might not add up due to rounding.</t>
  </si>
  <si>
    <t>Starting from 2021, NS-liable ITE graduates who enrolled in polytechnics immediately after graduation and before serving NS are surveyed around six months after graduation, before they enrol in polytechnics, and included as fresh graduates. In previous years, such ITE graduates were surveyed after they completed their full-time NS, and included as post-NS graduates.</t>
  </si>
  <si>
    <t>Starting from 2021, ITE graduates on full-time further studies are considered to be in the labour force if they indicate that they are working or seeking work. In previous years, such graduates were assumed to be outside the labour force.</t>
  </si>
  <si>
    <t>Gross monthly salary pertains only to full-time permanently employed graduates. It comprises basic salary, overtime payments, commissions, fixed allowances and other regular cash payments, before deductions of the employee’s CPF contributions and personal income tax. Employer’s CPF contributions, bonuses, stock options, lump sum payments, and payments-in-kind are excluded.</t>
  </si>
  <si>
    <t>Voluntary part-time/temporary employment refers to those who indicated that they were in part-time/temporary employment as they were pursuing/ preparing to commence further studies, taking active steps to start a business venture, due to personal choice and other reasons.</t>
  </si>
  <si>
    <t>Involuntary part-time/temporary employment refers to those who indicated that they were in part-time/temporary employment as they tried but were unable to obtain a full-time permanent job offer so far.</t>
  </si>
  <si>
    <t>N(A)</t>
  </si>
  <si>
    <t>N(T)</t>
  </si>
  <si>
    <t>Mixed Level</t>
  </si>
  <si>
    <t>PERCENTAGE OF O-LEVEL STUDENTS WHO PROGRESSED TO POST-SECONDARY EDUCATION</t>
  </si>
  <si>
    <t>PERCENTAGE OF N(T)-LEVEL STUDENTS WHO PROGRESSED TO ITE</t>
  </si>
  <si>
    <t>PERCENTAGE OF N-LEVEL STUDENTS WHO PROGRESSED TO POST-SECONDARY EDUCATION</t>
  </si>
  <si>
    <t>GOVERNMENT RECURRENT EXPENDITURE ON EDUCATION PER STUDENT (SGD)</t>
  </si>
  <si>
    <t>GOVERNMENT RECURRENT EXPENDITURE ON EDUCATION ('000 SGD)</t>
  </si>
  <si>
    <t>GOVERNMENT DEVELOPMENT EXPENDITURE ON EDUCATION ('000 SGD)</t>
  </si>
  <si>
    <t>NUMBER OF TEACHERS BY LEVEL AND SCHOOL TYPE</t>
  </si>
  <si>
    <t>SECONDARY ENROLMENT BY LEVEL AND COURSE</t>
  </si>
  <si>
    <t>PRIMARY ENROLMENT BY LEVEL AND STREAM</t>
  </si>
  <si>
    <t>ENROLMENT BY LEVEL AND SCHOOL TYPE</t>
  </si>
  <si>
    <t>NUMBER OF SCHOOLS BY LEVEL AND TYPE</t>
  </si>
  <si>
    <t>EMPLOYMENT OUTCOMES OF AI DEGREE AND DIPLOMA GRADUATES</t>
  </si>
  <si>
    <t>EMPLOYMENT OUTCOMES OF ITE FRESH AND POST-NS GRADUATES</t>
  </si>
  <si>
    <t>EMPLOYMENT OUTCOMES OF POLYTECHNIC FRESH AND POST-NS GRADUATES</t>
  </si>
  <si>
    <t>EMPLOYMENT OUTCOMES OF AUTONOMOUS UNIVERSITY GRADUATES</t>
  </si>
  <si>
    <t>TABLE</t>
  </si>
  <si>
    <t>CONTENTS</t>
  </si>
  <si>
    <t>NOTES ON GRADUATE EMPLOYMENT SURVEY (T16-T19)</t>
  </si>
  <si>
    <t>Notes on Graduate Employment Survey (Tables 16 to 19)</t>
  </si>
  <si>
    <t>SECTION 1: PRIMARY, SECONDARY AND PRE-UNIVERSITY EDUCATION</t>
  </si>
  <si>
    <t>SECTION 2: POST-SECONDARY EDUCATION</t>
  </si>
  <si>
    <t>SECTION 3: STATISTICAL SERIES</t>
  </si>
  <si>
    <t>A</t>
  </si>
  <si>
    <t>B</t>
  </si>
  <si>
    <t>PERCENTAGE OF PRIMARY 1 (P1) COHORT</t>
  </si>
  <si>
    <t xml:space="preserve">RATIO OF STUDENTS TO TEACHING STAFF </t>
  </si>
  <si>
    <t>A   PERCENTAGE OF PRIMARY 1 (P1) COHORT</t>
  </si>
  <si>
    <t>(i) Nitec / Higher Nitec Courses (full-time)</t>
  </si>
  <si>
    <t>(iii) Pre-University Courses</t>
  </si>
  <si>
    <t>For indicators (a) and (b), figures for the last three years are preliminary. For indicators c(i) to c(iv), figures for the last five years are preliminary.</t>
  </si>
  <si>
    <t>Publicly-funded diploma courses are offered by the five polytechnics, ITE, LASALLE and NAFA.</t>
  </si>
  <si>
    <t>Publicly-funded degree courses are offered by NUS, NTU, SMU, SUTD, SIT, SUSS, LASALLE and NAFA.</t>
  </si>
  <si>
    <t>Figures for secondary schools include students and teachers in Government, Government-aided, Independent, Specialised Independent and Specialised schools.</t>
  </si>
  <si>
    <t xml:space="preserve">The ratio of students to teaching staff or what is known as the Pupil-Teacher Ratio (PTR), is the number of primary/secondary students divided by the number of teachers in primary/secondary schools. </t>
  </si>
  <si>
    <t>KEY EDUCATIONAL INDICATORS</t>
  </si>
  <si>
    <t>1 NUMBER OF SCHOOLS BY LEVEL AND TYPE, 2023</t>
  </si>
  <si>
    <t>1. Mixed Level schools comprise primary &amp; secondary schools (P1-S4/S5) and secondary &amp; junior college schools (S1-JC2). For type of school, Mixed Level schools are reflected according to their secondary sections. For example, if the secondary section is an Independent school and its primary section is Government-aided, the school will be reflected in the table above as an Independent Mixed Level school.</t>
  </si>
  <si>
    <t>2 STUDENTS, EDUCATION OFFICERS AND EDUCATION PARTNERS IN SCHOOLS BY LEVEL, 2023</t>
  </si>
  <si>
    <t>TYPE</t>
  </si>
  <si>
    <t>1. Education Partners include Vice-Principals (Admin), Administrative Managers, Administrative Executives, Allied Educators, Technical Support Officers, Operations Managers, Operations Support Officers and Corporate Support Officers. It excludes contract cleaners and security guards.</t>
  </si>
  <si>
    <t>2. Mixed Level schools comprise primary &amp; secondary schools (P1-S4/5) and secondary &amp; junior college schools (S1-JC2).</t>
  </si>
  <si>
    <t>3. Staff strength data as at Dec of the year, which may include transitional staff movements/deployments.</t>
  </si>
  <si>
    <t>3 SUMMARY STATISTICS ON EDUCATION OFFICERS, 2023</t>
  </si>
  <si>
    <t>1. The above excludes 1,620 officers in HQ (of whom 1,068 are female), 1,454 on various leave (of whom 1,311 are female), 327 on secondment to other institutions (of whom 204 are female) and 74 studying at NIE (of whom 56 are female).</t>
  </si>
  <si>
    <t>2. Officers in Mixed Level schools are classified according to the level they teach or the level they are trained in.</t>
  </si>
  <si>
    <t>3. Include Education Officers on part-time employment scheme.</t>
  </si>
  <si>
    <t>4 ENROLMENT, NUMBER OF CLASSES AND CLASS SIZE BY LEVEL, 2023</t>
  </si>
  <si>
    <t>Average Class Size</t>
  </si>
  <si>
    <t>Primary 1</t>
  </si>
  <si>
    <t>Primary 2</t>
  </si>
  <si>
    <t>Primary 3</t>
  </si>
  <si>
    <t>Primary 4</t>
  </si>
  <si>
    <t>Primary 5</t>
  </si>
  <si>
    <t>Primary 6</t>
  </si>
  <si>
    <t>Secondary 1</t>
  </si>
  <si>
    <t>Secondary 2</t>
  </si>
  <si>
    <t>Secondary 3</t>
  </si>
  <si>
    <t>Secondary 4</t>
  </si>
  <si>
    <t>Secondary 5</t>
  </si>
  <si>
    <t>1. Class size is the average number of students per class, calculated by dividing the number of students enrolled by the number of classes in that level. The classes here refer to form classes only. The actual class size can be smaller for some subjects and lessons, depending on the learning needs of the students or programme considerations. For instance, levelling-up programmes such as the Learning Support Programme for lower primary students, School-based Dyslexia Remediation programme and coursework subjects like Design and Technology at secondary level are conducted in smaller classes.</t>
  </si>
  <si>
    <t>2. Students in Mixed Level schools are classified according to the level they are in.</t>
  </si>
  <si>
    <t>21 ENROLMENT BY LEVEL AND SCHOOL TYPE</t>
  </si>
  <si>
    <t>Autonomous</t>
  </si>
  <si>
    <t>1. Since 2008, Autonomous schools have been grouped under Government and Government-aided schools.</t>
  </si>
  <si>
    <t>2. Pre-University includes junior colleges, centralised institutes and Pre-U centres.</t>
  </si>
  <si>
    <t>5 PRIMARY ENROLMENT BY AGE AND LEVEL, 2023</t>
  </si>
  <si>
    <t>Under 7</t>
  </si>
  <si>
    <t>14 &amp; Over</t>
  </si>
  <si>
    <t>1. Age is as at the start of the year.</t>
  </si>
  <si>
    <t>6 SECONDARY ENROLMENT BY AGE, LEVEL AND COURSE, 2023</t>
  </si>
  <si>
    <t>Under 13</t>
  </si>
  <si>
    <t>19 &amp; Over</t>
  </si>
  <si>
    <t>1. N(T) figures include students in Specialised Schools. These students are taking the ITE Skills Certificate (ISC) course or are in a 2-year work-study programme after completing ISC.</t>
  </si>
  <si>
    <t>2. Include Government, Government-aided, Independent, Specialised Independent and Specialised schools.</t>
  </si>
  <si>
    <t>3. Age is as at the start of the year.</t>
  </si>
  <si>
    <t>12 INTAKE, ENROLMENT AND GRADUATES OF ITE BY COURSE (FULL-TIME), 2023</t>
  </si>
  <si>
    <t>1. Refer to the Appendix for the classification of courses.</t>
  </si>
  <si>
    <t>16 EMPLOYMENT OUTCOMES OF AUTONOMOUS UNIVERSITY GRADUATES</t>
  </si>
  <si>
    <t>Proportion of AU Graduates In The Labour Force Who Are Employed</t>
  </si>
  <si>
    <t>17 EMPLOYMENT OUTCOMES OF POLYTECHNIC FRESH AND POST-NS GRADUATES</t>
  </si>
  <si>
    <t>Proportion of Polytechnic Graduates In The Labour Force Who Are Employed</t>
  </si>
  <si>
    <t>1. Of the polytechnic graduates in part-time/temporary employment or freelancing arrangements, about half are pursuing or preparing to begin further studies.</t>
  </si>
  <si>
    <t>7 PRE-UNIVERSITY ENROLMENT BY AGE AND LEVEL, 2023</t>
  </si>
  <si>
    <t>Under 17</t>
  </si>
  <si>
    <t>20 &amp; Over</t>
  </si>
  <si>
    <t>JC / Pre-U 1</t>
  </si>
  <si>
    <t>JC / Pre-U 2</t>
  </si>
  <si>
    <t>1. Include students in Years 5 and 6 of the Integrated Programme.</t>
  </si>
  <si>
    <t>2. Include Government, Government-aided, Independent and Specialised Independent schools.</t>
  </si>
  <si>
    <t>8 TEACHERS’ LENGTH OF SERVICE AND AGE BY LEVEL, 2023</t>
  </si>
  <si>
    <t>Length of Service (in years)</t>
  </si>
  <si>
    <t>0 - 4</t>
  </si>
  <si>
    <t>15 - 19</t>
  </si>
  <si>
    <t>20 - 24</t>
  </si>
  <si>
    <t>25 - 29</t>
  </si>
  <si>
    <t>30 &amp; Above</t>
  </si>
  <si>
    <t>24 &amp; Below</t>
  </si>
  <si>
    <t>30 - 34</t>
  </si>
  <si>
    <t>35 - 39</t>
  </si>
  <si>
    <t>40 - 44</t>
  </si>
  <si>
    <t>45 - 49</t>
  </si>
  <si>
    <t>50 - 54</t>
  </si>
  <si>
    <t>55 &amp; Above</t>
  </si>
  <si>
    <t>1. Length of Service is calculated based on officers' latest employment episode (i.e., for officers who are re-appointed/re-employed, their length of service is zeroised and calculated based on the date of their re-appointment/re-employment).</t>
  </si>
  <si>
    <t>9 VICE-PRINCIPALS’ LENGTH OF SERVICE AND AGE BY LEVEL, 2023</t>
  </si>
  <si>
    <t>0 - 9</t>
  </si>
  <si>
    <t>10 PRINCIPALS’ LENGTH OF SERVICE AND AGE BY LEVEL, 2023</t>
  </si>
  <si>
    <t>11 STATISTICS ON PRIVATE SCHOOLS, 2023</t>
  </si>
  <si>
    <t>Privately-Funded School</t>
  </si>
  <si>
    <t>Special Education School</t>
  </si>
  <si>
    <t>1. Privately-Funded Schools offer education at the secondary and/or junior college levels and are aimed primarily at Singapore residents who may prefer an alternative curriculum and qualification.</t>
  </si>
  <si>
    <t>2. The figures for Special Education Schools include only those that are government funded.</t>
  </si>
  <si>
    <t>1. Figures for LASALLE College of the Arts (LASALLE) and the Nanyang Academy of Fine Arts (NAFA) are for full-time diploma courses only. Excludes 67 students on NAFA Foundation Programme (of whom 52 are female).</t>
  </si>
  <si>
    <t>2. Intake includes direct entry to second and subsequent years.</t>
  </si>
  <si>
    <t>3. Refer to the Appendix for the classification of courses. Courses are classified according to course content of the highest weighting.</t>
  </si>
  <si>
    <t>1. Figures for LASALLE College of the Arts (LASALLE) and the Nanyang Academy of Fine Arts (NAFA) are for full-time degree courses only.</t>
  </si>
  <si>
    <t>14 INTAKE, ENROLMENT AND GRADUATES OF POLYTECHNICS BY COURSE (FULL-TIME), 2023</t>
  </si>
  <si>
    <t>1. Intake, enrolment and graduate figures refer to full-time diploma courses only. Excludes 1,646 students (of whom 818 are female) on the Polytechnic Foundation Programme.</t>
  </si>
  <si>
    <t>2. Intake includes direct entry to second year.</t>
  </si>
  <si>
    <t>15 INTAKE, ENROLMENT AND GRADUATES OF UNIVERSITIES BY COURSE (FULL-TIME), 2023</t>
  </si>
  <si>
    <t>1. Refers to National University of Singapore, Nanyang Technological University, Singapore Management University, Singapore Institute of Technology, Singapore University of Technology &amp; Design and Singapore University of Social Sciences.</t>
  </si>
  <si>
    <t>2. Intake, enrolment and graduates figures refer to full-time first degree only.</t>
  </si>
  <si>
    <t>3. Intake figures include students who entered directly into second and subsequent years.</t>
  </si>
  <si>
    <t>18 EMPLOYMENT OUTCOMES OF ITE FRESH AND POST-NS GRADUATES</t>
  </si>
  <si>
    <t>Proportion of ITE Graduates In The Labour Force Who Are Employed</t>
  </si>
  <si>
    <t>2. For ITE fresh graduates, the decrease in full-time permanent (FTP) employment rate and increase in part-time/temporary/freelance (PT/T/F) employment rate between 2020 and 2021 are mainly due to the changes in definitions. Without these changes, the FTP employment rate would be 44.9% and the PT/T/F employment rate would be 38.0% in 2021.</t>
  </si>
  <si>
    <t>3. Of the ITE graduates in part-time/temporary employment or freelancing arrangements, about half are pursuing or preparing to begin further studies.</t>
  </si>
  <si>
    <t>19 EMPLOYMENT OUTCOMES OF AI DEGREE AND DIPLOMA GRADUATES</t>
  </si>
  <si>
    <t>Proportion of AI Graduates In The Labour Force Who Are Employed</t>
  </si>
  <si>
    <t>20 NUMBER OF SCHOOLS BY LEVEL AND TYPE</t>
  </si>
  <si>
    <t>Government (JC)</t>
  </si>
  <si>
    <t>Government-Aided (JC)</t>
  </si>
  <si>
    <t>Government (CI)</t>
  </si>
  <si>
    <t>1. Mixed Level comprises primary &amp; secondary schools (P1-S4/S5), and secondary &amp; junior college schools (S1-JC2 or S3-JC2). Mixed Level schools are classified by type according to their secondary sections.</t>
  </si>
  <si>
    <t>2. The first junior college (National Junior College) was opened in 1969.</t>
  </si>
  <si>
    <t>3. Introduced in 1987, centralised institutes provide a 3-year pre-university course leading to A-Level certification.</t>
  </si>
  <si>
    <t>4. Figures exclude the number of Pre-U centres. Introduced in 1979, Pre-U centres are schools that offer a 3-year pre-university course leading to A-Level certification. They were phased out in 1995 due to falling demand.</t>
  </si>
  <si>
    <t>22 PRIMARY ENROLMENT BY LEVEL AND STREAM</t>
  </si>
  <si>
    <t>Normal</t>
  </si>
  <si>
    <t>Extended</t>
  </si>
  <si>
    <t>Monolingual</t>
  </si>
  <si>
    <t>EM1</t>
  </si>
  <si>
    <t>EM2</t>
  </si>
  <si>
    <t>EM3</t>
  </si>
  <si>
    <t>1. The channelling of Primary 3 students into Primary 4 Normal, Extended and Monolingual streams was replaced in 1992 by channelling of Primary 4 students into Primary 5 EM1, EM2 and EM3 streams.</t>
  </si>
  <si>
    <t>2. Total primary enrolment includes Primary 7 and Primary 8 students from the Extended and Monolingual streams.</t>
  </si>
  <si>
    <t>3. Since 2004, the distinction between the EM1 and EM2 streams have been removed and schools were given the autonomy to decide on how best to band their students by ability, in ways that added the most educational value. Since 2008, Subject-based Banding was introduced for the Primary 5 cohort and streaming was removed. With Subject-based Banding, students are able to offer a mix of Standard- or Foundation-level subjects depending on their aptitude in each subject.</t>
  </si>
  <si>
    <t>23 SECONDARY ENROLMENT BY LEVEL AND COURSE</t>
  </si>
  <si>
    <t>1. As cohorts progress over the years, the numbers across courses may fluctuate as students have opportunities to transfer laterally across courses.</t>
  </si>
  <si>
    <t>2. Special and Express courses have been merged since the 2008 Secondary 1 cohort.</t>
  </si>
  <si>
    <t>3. N(T) figures include students in Specialised Schools. These students are taking the ITE Skills Certificate (ISC) course or are in a 2-year work-study programme after completing ISC.</t>
  </si>
  <si>
    <t>24 PRE-UNIVERSITY ENROLMENT BY COURSE AND LEVEL</t>
  </si>
  <si>
    <t>Junior College 1</t>
  </si>
  <si>
    <t>Junior College 2</t>
  </si>
  <si>
    <t>Pre-University 1</t>
  </si>
  <si>
    <t>Pre-University 2</t>
  </si>
  <si>
    <t>Pre-University 3</t>
  </si>
  <si>
    <t>1. 'NA' - Courses for 1960 are not available.</t>
  </si>
  <si>
    <t>2. 'x' - Figures for JC are included under Pre-U 1 &amp; Pre-U 2.</t>
  </si>
  <si>
    <t>3. Since 2006, as part of a new broad-based JC education, students are required to do at least one subject outside their area of specialisation. For example, a Science course student is required to take at least one Humanities subject and an Arts course student is required to take at least one Science subject.</t>
  </si>
  <si>
    <t>25 NUMBER OF TEACHERS BY LEVEL AND SCHOOL TYPE</t>
  </si>
  <si>
    <t>1. Data is correct as at 31 December each year. Prior to 1996, data is correct as at June each year.</t>
  </si>
  <si>
    <t>2. 'x' - Figures for JC section are included under Secondary.</t>
  </si>
  <si>
    <t>3. Since 2008, Autonomous schools have been grouped under Government and Government-aided schools.</t>
  </si>
  <si>
    <t>26 INTAKE: UNIVERSITIES, POLYTECHNICS, LASALLE, NAFA AND ITE (FULL-TIME)</t>
  </si>
  <si>
    <t>Singapore</t>
  </si>
  <si>
    <t>AI Diploma</t>
  </si>
  <si>
    <t>AI Degree</t>
  </si>
  <si>
    <t>1. Intake figures include students who entered directly into the second and subsequent years.</t>
  </si>
  <si>
    <t>2. University figures are for full-time first degree only.</t>
  </si>
  <si>
    <t>3. National Institute of Education (NIE) figures are for Diplomas and Post-graduate Diplomas in education-related subjects as well as selected in-service programmes. BA / BSc (Education) figures are included under Nanyang Technological University (NTU). There is an increase in the AY2023 figures from previous years due to changes in how the figures are accounted.</t>
  </si>
  <si>
    <t>4. Polytechnic figures are for full-time diploma courses only.</t>
  </si>
  <si>
    <t>5. LASALLE College of the Arts (LASALLE) and Nanyang Academy of Fine Arts (NAFA) first degree figures are for publicly-funded full-time courses (started in 2012 and 2011 respectively) only.</t>
  </si>
  <si>
    <t>6. Institute of Technical Education (ITE) was established in 1992 to replace the former Vocational &amp; Industrial Training Board. ITE figures exclude apprentices.</t>
  </si>
  <si>
    <t>27 ENROLMENT: UNIVERSITIES, POLYTECHNICS, LASALLE, NAFA AND ITE (FULL-TIME)</t>
  </si>
  <si>
    <t>1. University figures are for full-time first degree only.</t>
  </si>
  <si>
    <t>2. National Institute of Education (NIE) figures are for Diplomas and Post-graduate Diplomas in education-related subjects as well as selected in-service programmes. BA / BSc (Education) figures are included under Nanyang Technological University (NTU).</t>
  </si>
  <si>
    <t>3. Polytechnic figures are for full-time diploma courses only.</t>
  </si>
  <si>
    <t>4. LASALLE College of the Arts (LASALLE) and Nanyang Academy of Fine Arts (NAFA) first degree figures are for publicly-funded full-time courses (started in 2012 and 2011 respectively) only.</t>
  </si>
  <si>
    <t>5. Institute of Technical Education (ITE) was established in 1992 to replace the former Vocational &amp; Industrial Training Board. ITE figures exclude apprentices.</t>
  </si>
  <si>
    <t>28 GRADUATES: UNIVERSITIES, POLYTECHNICS, LASALLE, NAFA AND ITE (FULL-TIME)</t>
  </si>
  <si>
    <t>29 GOVERNMENT DEVELOPMENT EXPENDITURE ON EDUCATION (’000 SGD)</t>
  </si>
  <si>
    <t>2022/23</t>
  </si>
  <si>
    <t>2023/24</t>
  </si>
  <si>
    <t>1. Figures for FY2023/24 are preliminary.</t>
  </si>
  <si>
    <t>2. Others include ISEAS - Yusof Ishak Institute, Science Centre Board, Nanyang Academy of Fine Arts, LASALLE College of the Arts, Singapore Examinations and Assessment Board and SkillsFuture Singapore Agency.</t>
  </si>
  <si>
    <t>30 GOVERNMENT RECURRENT EXPENDITURE ON EDUCATION (’000 SGD)</t>
  </si>
  <si>
    <t>31 GOVERNMENT RECURRENT EXPENDITURE ON EDUCATION PER STUDENT (SGD)</t>
  </si>
  <si>
    <t>Full-time Nitec / Higher Nitec courses</t>
  </si>
  <si>
    <t>Publicly-funded full-time diploma courses</t>
  </si>
  <si>
    <t>Publicly-funded full-time degree courses</t>
  </si>
  <si>
    <t>2. Figures for Secondary exclude Independent Schools.</t>
  </si>
  <si>
    <t>3. Full-time Nitec / Higher Nitec courses are offered by the Institute of Technical Education (ITE). Publicly-funded full-time diploma courses offered by ITE are included under 'Publicly-funded full-time diploma courses' from FY2012 onwards. From revised FY2018, it also includes funding to National Institute of Early Childhood Development (NIEC) offering publicly-funded full-time Higher Nitec courses.</t>
  </si>
  <si>
    <t>4. Publicly-funded full-time diploma courses are offered by Singapore Polytechnic, Ngee Ann Polytechnic, Temasek Polytechnic, Nanyang Polytechnic and Republic Polytechnic. Since FY2012, it includes publicly-funded full-time diploma courses offered by ITE, LASALLE College of the Arts (LASALLE) and Nanyang Academy of Fine Arts (NAFA). From revised FY2018, it also includes funding to NIEC offering publicly-funded full-time diploma courses.</t>
  </si>
  <si>
    <t>5. Publicly-funded full-time degree courses are offered by National University of Singapore, Nanyang Technological University, Singapore Management University, Singapore Institute of Technology, Singapore University of Technology and Design, LASALLE, NAFA and SIM University (renamed as Singapore University of Social Sciences wef 2016) from FY2014.</t>
  </si>
  <si>
    <t>(P1 Cohort)</t>
  </si>
  <si>
    <t>1. Refers to the year in which a typical student in that particular cohort would progress to post-secondary education programmes (i.e., 10 years after P1).</t>
  </si>
  <si>
    <t>2. The figures include Singapore Citizens (SC) and Permanent Residents (PR) only, and exclude International Students (IS).</t>
  </si>
  <si>
    <t>3. Figures include participation in Junior Colleges, Millennia Institute, Polytechnics, Institute of Technical Education, LASALLE College of the Arts, Nanyang Academy of Fine Arts and other private education institutions, and take into account students who have left the country. From 2015 onwards, figures also include participation in Privately-Funded Schools and Foreign System Schools.</t>
  </si>
  <si>
    <t>4. Figures for 2019 - 2023 are preliminary estimates as these cohorts have not been fully tracked.</t>
  </si>
  <si>
    <t>1. The first year that students sat for the PSLE under the new Achievement Level (AL) scoring system was in 2021. Under the new system, there are eight ALs, AL 1-8. The new AL scoring differs from the T-score system and results from the two systems are not comparable. As such, the ESD has started a new series of statistics from 2021 PSLE. The T-score series before 2021 PSLE are available on Data.gov.sg.</t>
  </si>
  <si>
    <t>37 PERCENTAGE OF N-LEVEL STUDENTS WHO PROGRESSED TO POST-SECONDARY EDUCATION</t>
  </si>
  <si>
    <t>1. Figures include participation in Junior Colleges, Millennia Institute, Polytechnics, Institute of Technical Education (ITE), LASALLE College of the Arts, Nanyang Academy of Fine Arts and other private education institutions, and take into account of students who have left the country. From 2015 onwards, figures also include participation in Privately-Funded Schools and Foreign System Schools.</t>
  </si>
  <si>
    <t>2. Figures for 2018 - 2022 are preliminary estimates as these cohorts have not been fully tracked. Data for 2023 is not available as the 2023 S4N(A) students progressing to S5 have not been tracked to post-secondary education.</t>
  </si>
  <si>
    <t>38 PERCENTAGE OF N(A)-LEVEL STUDENTS WITH GRADE 5 OR BETTER IN ENGLISH LANGUAGE</t>
  </si>
  <si>
    <t>1. Figures exclude N(A) students on the Through-train Programme who progress to Secondary 5 N(A) without taking the N(A)-Level Examination.</t>
  </si>
  <si>
    <t>2. Students who offer the subject at a more demanding level are also taken into consideration.</t>
  </si>
  <si>
    <t>39 PERCENTAGE OF N(A)-LEVEL STUDENTS WITH GRADE 5 OR BETTER IN MOTHER TONGUE LANGUAGE</t>
  </si>
  <si>
    <t>40 PERCENTAGE OF N(A)-LEVEL STUDENTS WITH GRADE 5 OR BETTER IN MATHEMATICS</t>
  </si>
  <si>
    <t>41 PERCENTAGE OF N(T)-LEVEL STUDENTS WHO PROGRESSED TO ITE</t>
  </si>
  <si>
    <t>1. Figures refer to students who progress to ITE in the immediate year after the N(T)-Level Examination.</t>
  </si>
  <si>
    <t>42 PERCENTAGE OF N(T)-LEVEL STUDENTS WITH GRADE D OR BETTER IN ENGLISH LANGUAGE</t>
  </si>
  <si>
    <t>1. Students who offer the subject at a more demanding level are also taken into consideration.</t>
  </si>
  <si>
    <t>43 PERCENTAGE OF N(T)-LEVEL STUDENTS WITH GRADE D OR BETTER IN MOTHER TONGUE LANGUAGE</t>
  </si>
  <si>
    <t>44 PERCENTAGE OF N(T)-LEVEL STUDENTS WITH GRADE D OR BETTER IN MATHEMATICS</t>
  </si>
  <si>
    <t>45 PERCENTAGE OF O-LEVEL STUDENTS WHO PROGRESSED TO POST-SECONDARY EDUCATION</t>
  </si>
  <si>
    <t>2. Figures for 2019 - 2023 are preliminary estimates as these cohorts have not been fully tracked. Data for 2023 may be under-estimates as admissions data for 2024 into private education institutions is not available yet.</t>
  </si>
  <si>
    <t>46 PERCENTAGE OF O-LEVEL STUDENTS WITH GRADE C6 OR BETTER IN AT LEAST 3 O-LEVEL SUBJECTS</t>
  </si>
  <si>
    <t>1. Figures exclude Integrated Programme (IP) students.</t>
  </si>
  <si>
    <t>2. Figures include all school candidates except those who took O-Level subjects not in their graduating year.</t>
  </si>
  <si>
    <t>47 PERCENTAGE OF O-LEVEL STUDENTS WITH GRADE C6 OR BETTER IN AT LEAST 5 O-LEVEL SUBJECTS</t>
  </si>
  <si>
    <t>48 PERCENTAGE OF O-LEVEL STUDENTS WITH GRADE C6 OR BETTER IN ENGLISH LANGUAGE</t>
  </si>
  <si>
    <t>49 PERCENTAGE OF O-LEVEL STUDENTS WITH GRADE C6 OR BETTER IN MOTHER TONGUE LANGUAGE</t>
  </si>
  <si>
    <t>50 PERCENTAGE OF O-LEVEL STUDENTS WITH GRADE C6 OR BETTER IN MATHEMATICS</t>
  </si>
  <si>
    <t>52 PERCENTAGE OF A-LEVEL STUDENTS WITH A PASS IN GENERAL PAPER OR KNOWLEDGE AND INQUIRY</t>
  </si>
  <si>
    <t>53 PERCENTAGE OF A-LEVEL STUDENTS WITH A PASS IN MOTHER TONGUE LANGUAGE AT H1 LEVEL</t>
  </si>
  <si>
    <t>5 - 9</t>
  </si>
  <si>
    <t>10 - 14</t>
  </si>
  <si>
    <t>Fresh graduates refer to those who had completed their studies in the year, comprising mostly females who are not liable for National Service (NS) after graduation and males who defer NS for further studies. Post-NS graduates refer to male graduates who had completed their studies about 2 years earlier. For example, 2023 data refers to male graduates who completed their full-time NS between April 2022 and March 2023 for polytechnic and ITE graduates.</t>
  </si>
  <si>
    <t>PRE-UNIVERSITY ENROLMENT BY COURSE AND LEVEL</t>
  </si>
  <si>
    <t>PERCENTAGE OF PSLE STUDENTS WITH AL 1-6 IN STANDARD ENGLISH LANGUAGE</t>
  </si>
  <si>
    <t>PERCENTAGE OF PSLE STUDENTS WITH AL 1-6 IN STANDARD MOTHER TONGUE LANGUAGE</t>
  </si>
  <si>
    <t>PERCENTAGE OF PSLE STUDENTS WITH AL 1-6 IN STANDARD MATHEMATICS</t>
  </si>
  <si>
    <t>PERCENTAGE OF PSLE STUDENTS WITH AL 1-6 IN STANDARD SCIENCE</t>
  </si>
  <si>
    <t>PERCENTAGE OF N(A)-LEVEL STUDENTS WITH GRADE 5 OR BETTER IN ENGLISH LANGUAGE</t>
  </si>
  <si>
    <t>PERCENTAGE OF N(A)-LEVEL STUDENTS WITH GRADE 5 OR BETTER IN MOTHER TONGUE LANGUAGE</t>
  </si>
  <si>
    <t>PERCENTAGE OF N(A)-LEVEL STUDENTS WITH GRADE 5 OR BETTER IN MATHEMATICS</t>
  </si>
  <si>
    <t>PERCENTAGE OF N(T)-LEVEL STUDENTS WITH GRADE D OR BETTER IN ENGLISH LANGUAGE</t>
  </si>
  <si>
    <t>PERCENTAGE OF N(T)-LEVEL STUDENTS WITH GRADE D OR BETTER IN MOTHER TONGUE LANGUAGE</t>
  </si>
  <si>
    <t>PERCENTAGE OF N(T)-LEVEL STUDENTS WITH GRADE D OR BETTER IN MATHEMATICS</t>
  </si>
  <si>
    <t>PERCENTAGE OF O-LEVEL STUDENTS WITH GRADE C6 OR BETTER IN AT LEAST 3 O-LEVEL SUBJECTS</t>
  </si>
  <si>
    <t>PERCENTAGE OF O-LEVEL STUDENTS WITH GRADE C6 OR BETTER IN AT LEAST 5 O-LEVEL SUBJECTS</t>
  </si>
  <si>
    <t>PERCENTAGE OF O-LEVEL STUDENTS WITH GRADE C6 OR BETTER IN ENGLISH LANGUAGE</t>
  </si>
  <si>
    <t>PERCENTAGE OF O-LEVEL STUDENTS WITH GRADE C6 OR BETTER IN MOTHER TONGUE LANGUAGE</t>
  </si>
  <si>
    <t>PERCENTAGE OF O-LEVEL STUDENTS WITH GRADE C6 OR BETTER IN MATHEMATICS</t>
  </si>
  <si>
    <t>PERCENTAGE OF A-LEVEL STUDENTS WITH AT LEAST 3 H2 PASSES AND A PASS IN GENERAL PAPER OR KNOWLEDGE AND INQUIRY</t>
  </si>
  <si>
    <t>PERCENTAGE OF A-LEVEL STUDENTS WITH A PASS IN GENERAL PAPER OR KNOWLEDGE AND INQUIRY</t>
  </si>
  <si>
    <t>PERCENTAGE OF A-LEVEL STUDENTS WITH A PASS IN MOTHER TONGUE LANGUAGE AT H1 LEVEL</t>
  </si>
  <si>
    <t>INTAKE: UNIVERSITIES, POLYTECHNICS, ARTS INSTITUTIONS AND ITE (FULL-TIME)</t>
  </si>
  <si>
    <t>ENROLMENT: UNIVERSITIES, POLYTECHNICS, ARTS INSTITUTIONS AND ITE (FULL-TIME)</t>
  </si>
  <si>
    <t>GRADUATES: UNIVERSITIES, POLYTECHNICS, ARTS INSTITUTIONS AND ITE (FULL-TIME)</t>
  </si>
  <si>
    <t>STUDENTS, EDUCATION OFFICERS AND EDUCATION PARTNERS IN SCHOOLS BY LEVEL</t>
  </si>
  <si>
    <t>SUMMARY STATISTICS ON EDUCATION OFFICERS</t>
  </si>
  <si>
    <t>ENROLMENT, NUMBER OF CLASSES AND CLASS SIZE BY LEVEL</t>
  </si>
  <si>
    <t>PRIMARY ENROLMENT BY AGE AND LEVEL</t>
  </si>
  <si>
    <t>SECONDARY ENROLMENT BY AGE, LEVEL AND COURSE</t>
  </si>
  <si>
    <t>PRE-UNIVERSITY ENROLMENT BY AGE AND LEVEL</t>
  </si>
  <si>
    <t>TEACHERS' LENGTH OF SERVICE AND AGE BY LEVEL</t>
  </si>
  <si>
    <t>VICE-PRINCIPALS' LENGTH OF SERVICE AND AGE BY LEVEL</t>
  </si>
  <si>
    <t>PRINCIPALS' LENGTH OF SERVICE AND AGE BY LEVEL</t>
  </si>
  <si>
    <t>STATISTICS ON PRIVATE SCHOOLS</t>
  </si>
  <si>
    <t>INTAKE, ENROLMENT AND GRADUATES OF ITE BY COURSE (FULL-TIME)</t>
  </si>
  <si>
    <t>INTAKE, ENROLMENT AND GRADUATES OF LASALLE AND NAFA BY COURSE: DIPLOMA (FULL-TIME)</t>
  </si>
  <si>
    <t>INTAKE, ENROLMENT AND GRADUATES OF LASALLE AND NAFA BY COURSE: DEGREE (FULL-TIME)</t>
  </si>
  <si>
    <t>INTAKE, ENROLMENT AND GRADUATES OF POLYTECHNICS BY COURSE (FULL-TIME)</t>
  </si>
  <si>
    <t>INTAKE, ENROLMENT AND GRADUATES OF UNIVERSITIES BY COURSE (FULL-TIME)</t>
  </si>
  <si>
    <t>4. Refer to the Appendix for the classification of courses. Courses are classified according to course content of the highest weighting. Total intake and enrolment figures include students in courses that are not elsewhere classified.</t>
  </si>
  <si>
    <t>1. ITE's graduate employment outcomes should not be compared year-on-year because some definitions were changed from 2021 to align with definitions for polytechnics' and AUs' Graduate Employment Surveys (see 8 and 9 on Notes for Graduate Employment Survey).</t>
  </si>
  <si>
    <t>Note:  1)</t>
  </si>
  <si>
    <t>13.1 INTAKE, ENROLMENT AND GRADUATES OF LASALLE AND NAFA BY COURSE:
DIPLOMA (FULL-TIME), 2023</t>
  </si>
  <si>
    <t>13.2 INTAKE, ENROLMENT AND GRADUATES OF LASALLE AND NAFA BY COURSE:
DEGREE (FULL-TIME), 2023</t>
  </si>
  <si>
    <t>33 PERCENTAGE OF PSLE STUDENTS WITH AL 1-6 IN 
STANDARD ENGLISH LANGUAGE</t>
  </si>
  <si>
    <t>34 PERCENTAGE OF PSLE STUDENTS WITH AL 1-6 IN 
STANDARD MOTHER TONGUE LANGUAGE</t>
  </si>
  <si>
    <t>35 PERCENTAGE OF PSLE STUDENTS WITH AL 1-6 IN 
STANDARD MATHEMATICS</t>
  </si>
  <si>
    <t>36 PERCENTAGE OF PSLE STUDENTS WITH AL 1-6 IN 
STANDARD SCIENCE</t>
  </si>
  <si>
    <t>51 PERCENTAGE OF A-LEVEL STUDENTS WITH AT LEAST 3 H2 PASSES AND A PASS IN GENERAL PAPER OR 
KNOWLEDGE AND INQUIRY</t>
  </si>
  <si>
    <t>Figures include students who achieved Grade D / 5 / C6 or better in 5 distinct subjects based on a combination of N- and O-Level subjects.  For students offering ITE Skills Certificate or ITE Skills Subject Certificate courses, the equivalent N-Level grades are also taken into consideration.</t>
  </si>
  <si>
    <t xml:space="preserve">Students who enrol in one course may progress subsequently to another course and are accounted for under both types of courses. For example, polytechnic students who progress to university will be accounted for under both publicly-funded diploma and degree courses. Figures for indicators c(i) to c(iii) are based on the P1 cohort from 10 years prior to the year of reporting, while indicator c(iv) is based on the P1 cohort from 12 years prior to the year of reporting. </t>
  </si>
  <si>
    <t>Back to Contents Page</t>
  </si>
  <si>
    <t>32 PERCENTAGE OF P1 COHORT WHO PROGRESSED TO POST-SECONDARY EDUCATION</t>
  </si>
  <si>
    <t>PERCENTAGE OF P1 COHORT WHO PROGRESSED TO POST-SECONDARY EDUCATION</t>
  </si>
  <si>
    <r>
      <t>Percentage of P1 Cohort:</t>
    </r>
    <r>
      <rPr>
        <b/>
        <vertAlign val="superscript"/>
        <sz val="11"/>
        <rFont val="Segoe UI"/>
        <family val="2"/>
      </rPr>
      <t>1</t>
    </r>
  </si>
  <si>
    <r>
      <t xml:space="preserve">(b) Who achieved Grade D / 5 or better in at least 5 N-Level subjects or Grade C6 or better in at least 3 O-Level subjects </t>
    </r>
    <r>
      <rPr>
        <vertAlign val="superscript"/>
        <sz val="11"/>
        <rFont val="Segoe UI"/>
        <family val="2"/>
      </rPr>
      <t>2,3</t>
    </r>
  </si>
  <si>
    <r>
      <t>(c) Admitted to:</t>
    </r>
    <r>
      <rPr>
        <vertAlign val="superscript"/>
        <sz val="11"/>
        <rFont val="Segoe UI"/>
        <family val="2"/>
      </rPr>
      <t xml:space="preserve"> 4</t>
    </r>
  </si>
  <si>
    <r>
      <t xml:space="preserve">(ii) Publicly-Funded Diploma Courses (full-time) </t>
    </r>
    <r>
      <rPr>
        <vertAlign val="superscript"/>
        <sz val="11"/>
        <rFont val="Segoe UI"/>
        <family val="2"/>
      </rPr>
      <t>5</t>
    </r>
  </si>
  <si>
    <r>
      <t xml:space="preserve">(iv) Publicly-Funded Degree Courses (full-time) </t>
    </r>
    <r>
      <rPr>
        <vertAlign val="superscript"/>
        <sz val="11"/>
        <rFont val="Segoe UI"/>
        <family val="2"/>
      </rPr>
      <t>6</t>
    </r>
  </si>
  <si>
    <t>For a given year, the statistics are calculated based on the P1 cohort that would typically sit for these exams in that year. For example, for 2023, the percentage of the P1 cohort eligible for secondary school is calculated based on the cohort that entered P1 in 2018, and the percentage of the P1 cohort who achieved Grade D / 5 or better in at least 5 N-Level subjects or Grade C6 or better in at least 3 O-Level subjects is calculated based on the cohort that entered P1 in 2014. These figures may be different from those shown in Tables 33 to 53 as the latter are based on exam candidatures and not P1 cohorts, i.e., they would include students who enter the school system after P1 and exclude those who left the country after P1.</t>
  </si>
  <si>
    <r>
      <t xml:space="preserve">(a) Eligible for Secondary School </t>
    </r>
    <r>
      <rPr>
        <vertAlign val="superscript"/>
        <sz val="11"/>
        <rFont val="Segoe UI"/>
        <family val="2"/>
      </rPr>
      <t>2</t>
    </r>
  </si>
  <si>
    <t>B   RATIO OF STUDENTS TO TEACHING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</si>
</sst>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3" formatCode="_-* #,##0.00_-;\-* #,##0.00_-;_-* &quot;-&quot;??_-;_-@_-"/>
    <numFmt numFmtId="164" formatCode="&quot;$&quot;#,##0_);[Red]\(&quot;$&quot;#,##0\)"/>
    <numFmt numFmtId="165" formatCode="0.0"/>
    <numFmt numFmtId="166" formatCode="0\ \ \ \ \ \ \ "/>
    <numFmt numFmtId="167" formatCode="\ \ \ 0\ \ \ \ \ \ \ "/>
    <numFmt numFmtId="168" formatCode="\ \ 0\ \ \ \ \ \ \ \ "/>
    <numFmt numFmtId="169" formatCode="0\ \ "/>
    <numFmt numFmtId="170" formatCode="0\ \ \ "/>
    <numFmt numFmtId="171" formatCode="0\ \ \ \ \ "/>
    <numFmt numFmtId="172" formatCode="0\ \ \ \ \ \ "/>
    <numFmt numFmtId="173" formatCode="General\ \ \ "/>
    <numFmt numFmtId="174" formatCode="General\ \ "/>
    <numFmt numFmtId="175" formatCode="_-* #,##0_-;\-* #,##0_-;_-* &quot;-&quot;??_-;_-@_-"/>
    <numFmt numFmtId="176" formatCode="\ \ \ 0\ \ \ "/>
    <numFmt numFmtId="177" formatCode="#,##0\ \ "/>
    <numFmt numFmtId="178" formatCode="#,##0\ "/>
    <numFmt numFmtId="179" formatCode="#,##0\ \ \ \ "/>
    <numFmt numFmtId="180" formatCode="#,##0_ ;\-#,##0\ "/>
    <numFmt numFmtId="181" formatCode="0.0%"/>
    <numFmt numFmtId="182" formatCode="0_);\(0\)"/>
  </numFmts>
  <fonts count="79" x14ac:knownFonts="1">
    <font>
      <sz val="10"/>
      <name val="Arial"/>
    </font>
    <font>
      <sz val="11"/>
      <color theme="1"/>
      <name val="Calibri"/>
      <family val="2"/>
      <scheme val="minor"/>
    </font>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sz val="10"/>
      <name val="Arial"/>
      <family val="2"/>
    </font>
    <font>
      <b/>
      <sz val="1"/>
      <color indexed="8"/>
      <name val="Courier"/>
      <family val="3"/>
    </font>
    <font>
      <sz val="1"/>
      <color indexed="8"/>
      <name val="Courier"/>
      <family val="3"/>
    </font>
    <font>
      <i/>
      <sz val="1"/>
      <color indexed="8"/>
      <name val="Courier"/>
      <family val="3"/>
    </font>
    <font>
      <sz val="10"/>
      <name val="Times New Roman"/>
      <family val="1"/>
    </font>
    <font>
      <sz val="8"/>
      <name val="Arial"/>
      <family val="2"/>
    </font>
    <font>
      <b/>
      <sz val="9"/>
      <name val="Arial"/>
      <family val="2"/>
    </font>
    <font>
      <sz val="9"/>
      <name val="Arial"/>
      <family val="2"/>
    </font>
    <font>
      <sz val="9"/>
      <color indexed="8"/>
      <name val="Arial"/>
      <family val="2"/>
    </font>
    <font>
      <b/>
      <vertAlign val="superscript"/>
      <sz val="9"/>
      <name val="Arial"/>
      <family val="2"/>
    </font>
    <font>
      <b/>
      <sz val="11"/>
      <name val="Arial"/>
      <family val="2"/>
    </font>
    <font>
      <sz val="10"/>
      <color indexed="62"/>
      <name val="Arial"/>
      <family val="2"/>
    </font>
    <font>
      <sz val="11"/>
      <color indexed="9"/>
      <name val="Arial"/>
      <family val="2"/>
    </font>
    <font>
      <sz val="10"/>
      <color indexed="8"/>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0"/>
      <color theme="0"/>
      <name val="Arial"/>
      <family val="2"/>
    </font>
    <font>
      <b/>
      <sz val="11"/>
      <color theme="0"/>
      <name val="Arial"/>
      <family val="2"/>
    </font>
    <font>
      <sz val="10"/>
      <color rgb="FFFF0000"/>
      <name val="Arial"/>
      <family val="2"/>
    </font>
    <font>
      <sz val="12"/>
      <name val="Arial"/>
      <family val="2"/>
    </font>
    <font>
      <sz val="10"/>
      <color theme="0"/>
      <name val="Arial"/>
      <family val="2"/>
    </font>
    <font>
      <sz val="10"/>
      <color indexed="18"/>
      <name val="Arial"/>
      <family val="2"/>
    </font>
    <font>
      <sz val="10"/>
      <name val="Arial"/>
      <family val="2"/>
    </font>
    <font>
      <sz val="10"/>
      <color theme="1"/>
      <name val="Arial"/>
      <family val="2"/>
    </font>
    <font>
      <b/>
      <vertAlign val="superscript"/>
      <sz val="10"/>
      <color theme="0"/>
      <name val="Arial"/>
      <family val="2"/>
    </font>
    <font>
      <b/>
      <sz val="11"/>
      <color rgb="FFFF0000"/>
      <name val="Arial"/>
      <family val="2"/>
    </font>
    <font>
      <u/>
      <sz val="10"/>
      <color theme="10"/>
      <name val="Arial"/>
      <family val="2"/>
    </font>
    <font>
      <b/>
      <sz val="12"/>
      <name val="Arial"/>
      <family val="2"/>
    </font>
    <font>
      <sz val="10"/>
      <color rgb="FF333333"/>
      <name val="Segoe UI"/>
      <family val="2"/>
    </font>
    <font>
      <b/>
      <sz val="11"/>
      <color rgb="FF333333"/>
      <name val="Segoe UI"/>
      <family val="2"/>
    </font>
    <font>
      <b/>
      <sz val="12"/>
      <color rgb="FF333333"/>
      <name val="Segoe UI"/>
      <family val="2"/>
    </font>
    <font>
      <b/>
      <sz val="12"/>
      <color rgb="FFFFFFFF"/>
      <name val="Segoe UI"/>
      <family val="2"/>
    </font>
    <font>
      <sz val="12"/>
      <color rgb="FF333333"/>
      <name val="Segoe UI"/>
      <family val="2"/>
    </font>
    <font>
      <b/>
      <sz val="11"/>
      <color rgb="FFFFFFFF"/>
      <name val="Segoe UI"/>
      <family val="2"/>
    </font>
    <font>
      <sz val="11"/>
      <color rgb="FF333333"/>
      <name val="Segoe UI"/>
      <family val="2"/>
    </font>
    <font>
      <sz val="11"/>
      <color rgb="FFFFFFFF"/>
      <name val="Segoe UI"/>
      <family val="2"/>
    </font>
    <font>
      <u/>
      <sz val="11"/>
      <color theme="10"/>
      <name val="Segoe UI"/>
      <family val="2"/>
    </font>
    <font>
      <sz val="12"/>
      <color indexed="8"/>
      <name val="Arial"/>
      <family val="2"/>
    </font>
    <font>
      <sz val="12"/>
      <name val="Times New Roman"/>
      <family val="1"/>
    </font>
    <font>
      <b/>
      <sz val="12"/>
      <name val="Segoe UI"/>
      <family val="2"/>
    </font>
    <font>
      <sz val="10"/>
      <name val="Segoe UI"/>
      <family val="2"/>
    </font>
    <font>
      <b/>
      <sz val="10"/>
      <name val="Segoe UI"/>
      <family val="2"/>
    </font>
    <font>
      <u/>
      <sz val="10"/>
      <color theme="10"/>
      <name val="Segoe UI"/>
      <family val="2"/>
    </font>
    <font>
      <b/>
      <sz val="11"/>
      <color rgb="FF8BA8B7"/>
      <name val="Segoe UI"/>
      <family val="2"/>
    </font>
    <font>
      <sz val="48"/>
      <name val="Segoe UI"/>
      <family val="2"/>
    </font>
    <font>
      <sz val="12"/>
      <name val="Segoe UI"/>
      <family val="2"/>
    </font>
    <font>
      <sz val="11"/>
      <name val="Segoe UI"/>
      <family val="2"/>
    </font>
    <font>
      <b/>
      <sz val="11"/>
      <color rgb="FF000000"/>
      <name val="Segoe UI"/>
      <family val="2"/>
    </font>
    <font>
      <sz val="11"/>
      <color rgb="FF000000"/>
      <name val="Segoe UI"/>
      <family val="2"/>
    </font>
    <font>
      <b/>
      <sz val="12"/>
      <color theme="0"/>
      <name val="Segoe UI"/>
      <family val="2"/>
    </font>
    <font>
      <b/>
      <sz val="11"/>
      <name val="Segoe UI"/>
      <family val="2"/>
    </font>
    <font>
      <u/>
      <sz val="11"/>
      <color theme="10"/>
      <name val="Arial"/>
      <family val="2"/>
    </font>
    <font>
      <b/>
      <vertAlign val="superscript"/>
      <sz val="11"/>
      <name val="Segoe UI"/>
      <family val="2"/>
    </font>
    <font>
      <vertAlign val="superscript"/>
      <sz val="11"/>
      <name val="Segoe UI"/>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8"/>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8BA8B7"/>
        <bgColor indexed="64"/>
      </patternFill>
    </fill>
    <fill>
      <patternFill patternType="solid">
        <fgColor rgb="FF3C4E4B"/>
        <bgColor indexed="64"/>
      </patternFill>
    </fill>
    <fill>
      <patternFill patternType="solid">
        <fgColor rgb="FFECF0F1"/>
        <bgColor indexed="64"/>
      </patternFill>
    </fill>
    <fill>
      <patternFill patternType="solid">
        <fgColor rgb="FF48446E"/>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8"/>
      </left>
      <right style="thin">
        <color indexed="8"/>
      </right>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right style="thin">
        <color indexed="64"/>
      </right>
      <top/>
      <bottom style="thin">
        <color indexed="64"/>
      </bottom>
      <diagonal/>
    </border>
    <border>
      <left/>
      <right/>
      <top/>
      <bottom style="thin">
        <color indexed="64"/>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auto="1"/>
      </top>
      <bottom style="thin">
        <color auto="1"/>
      </bottom>
      <diagonal/>
    </border>
    <border>
      <left/>
      <right style="thin">
        <color indexed="64"/>
      </right>
      <top style="thin">
        <color indexed="64"/>
      </top>
      <bottom style="thin">
        <color indexed="64"/>
      </bottom>
      <diagonal/>
    </border>
    <border>
      <left style="thin">
        <color indexed="10"/>
      </left>
      <right style="thin">
        <color indexed="64"/>
      </right>
      <top style="thin">
        <color indexed="64"/>
      </top>
      <bottom style="thin">
        <color indexed="64"/>
      </bottom>
      <diagonal/>
    </border>
    <border>
      <left style="thin">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10"/>
      </top>
      <bottom style="thin">
        <color indexed="64"/>
      </bottom>
      <diagonal/>
    </border>
    <border>
      <left style="thin">
        <color indexed="64"/>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rgb="FFD3D3D3"/>
      </bottom>
      <diagonal/>
    </border>
    <border>
      <left/>
      <right style="medium">
        <color rgb="FFD3D3D3"/>
      </right>
      <top style="medium">
        <color rgb="FFD3D3D3"/>
      </top>
      <bottom/>
      <diagonal/>
    </border>
    <border>
      <left/>
      <right/>
      <top style="medium">
        <color rgb="FFD3D3D3"/>
      </top>
      <bottom/>
      <diagonal/>
    </border>
    <border>
      <left/>
      <right/>
      <top style="medium">
        <color rgb="FFA8A8A8"/>
      </top>
      <bottom style="medium">
        <color rgb="FFD3D3D3"/>
      </bottom>
      <diagonal/>
    </border>
    <border>
      <left/>
      <right/>
      <top/>
      <bottom style="medium">
        <color rgb="FFA8A8A8"/>
      </bottom>
      <diagonal/>
    </border>
    <border>
      <left/>
      <right/>
      <top style="medium">
        <color rgb="FFD3D3D3"/>
      </top>
      <bottom style="medium">
        <color rgb="FFD3D3D3"/>
      </bottom>
      <diagonal/>
    </border>
    <border>
      <left/>
      <right/>
      <top style="medium">
        <color rgb="FFD3D3D3"/>
      </top>
      <bottom style="medium">
        <color rgb="FFA8A8A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rgb="FFA8A8A8"/>
      </top>
      <bottom/>
      <diagonal/>
    </border>
  </borders>
  <cellStyleXfs count="87">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8" fillId="0" borderId="0" applyFont="0" applyFill="0" applyBorder="0" applyAlignment="0" applyProtection="0"/>
    <xf numFmtId="0" fontId="28" fillId="0" borderId="0" applyNumberFormat="0" applyFill="0" applyBorder="0" applyAlignment="0" applyProtection="0"/>
    <xf numFmtId="0" fontId="9" fillId="0" borderId="0">
      <protection locked="0"/>
    </xf>
    <xf numFmtId="0" fontId="10" fillId="0" borderId="0">
      <protection locked="0"/>
    </xf>
    <xf numFmtId="0" fontId="11" fillId="0" borderId="0">
      <protection locked="0"/>
    </xf>
    <xf numFmtId="0" fontId="10" fillId="0" borderId="0">
      <protection locked="0"/>
    </xf>
    <xf numFmtId="0" fontId="10" fillId="0" borderId="0">
      <protection locked="0"/>
    </xf>
    <xf numFmtId="0" fontId="10" fillId="0" borderId="0">
      <protection locked="0"/>
    </xf>
    <xf numFmtId="0" fontId="11" fillId="0" borderId="0">
      <protection locked="0"/>
    </xf>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8" fillId="0" borderId="0"/>
    <xf numFmtId="0" fontId="40"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23" borderId="7" applyNumberFormat="0" applyFont="0" applyAlignment="0" applyProtection="0"/>
    <xf numFmtId="0" fontId="36" fillId="20"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44" fillId="0" borderId="0"/>
    <xf numFmtId="0" fontId="47" fillId="0" borderId="0"/>
    <xf numFmtId="0" fontId="6" fillId="0" borderId="0"/>
    <xf numFmtId="43" fontId="8" fillId="0" borderId="0" applyFont="0" applyFill="0" applyBorder="0" applyAlignment="0" applyProtection="0"/>
    <xf numFmtId="0" fontId="5" fillId="0" borderId="0"/>
    <xf numFmtId="0" fontId="4" fillId="0" borderId="0"/>
    <xf numFmtId="0" fontId="3" fillId="0" borderId="0"/>
    <xf numFmtId="0" fontId="2" fillId="0" borderId="0"/>
    <xf numFmtId="0" fontId="51" fillId="0" borderId="0" applyNumberFormat="0" applyFill="0" applyBorder="0" applyAlignment="0" applyProtection="0"/>
    <xf numFmtId="0" fontId="26" fillId="20" borderId="54" applyNumberFormat="0" applyAlignment="0" applyProtection="0"/>
    <xf numFmtId="0" fontId="33" fillId="7" borderId="54" applyNumberFormat="0" applyAlignment="0" applyProtection="0"/>
    <xf numFmtId="0" fontId="1" fillId="0" borderId="0"/>
    <xf numFmtId="0" fontId="8" fillId="23" borderId="55" applyNumberFormat="0" applyFont="0" applyAlignment="0" applyProtection="0"/>
    <xf numFmtId="0" fontId="36" fillId="20" borderId="56" applyNumberFormat="0" applyAlignment="0" applyProtection="0"/>
    <xf numFmtId="0" fontId="38" fillId="0" borderId="57" applyNumberFormat="0" applyFill="0" applyAlignment="0" applyProtection="0"/>
    <xf numFmtId="0" fontId="8" fillId="0" borderId="0"/>
    <xf numFmtId="0" fontId="3" fillId="0" borderId="0"/>
    <xf numFmtId="0" fontId="3" fillId="0" borderId="0"/>
    <xf numFmtId="0" fontId="1" fillId="0" borderId="0"/>
  </cellStyleXfs>
  <cellXfs count="445">
    <xf numFmtId="0" fontId="0" fillId="0" borderId="0" xfId="0"/>
    <xf numFmtId="0" fontId="15" fillId="0" borderId="0" xfId="52" applyFont="1" applyAlignment="1">
      <alignment vertical="center"/>
    </xf>
    <xf numFmtId="0" fontId="15" fillId="0" borderId="0" xfId="52" applyFont="1" applyAlignment="1">
      <alignment vertical="top"/>
    </xf>
    <xf numFmtId="0" fontId="15" fillId="0" borderId="0" xfId="52" applyFont="1"/>
    <xf numFmtId="49" fontId="15" fillId="0" borderId="0" xfId="52" applyNumberFormat="1" applyFont="1" applyAlignment="1">
      <alignment horizontal="right"/>
    </xf>
    <xf numFmtId="0" fontId="15" fillId="0" borderId="0" xfId="52" applyFont="1" applyAlignment="1">
      <alignment horizontal="right" vertical="center"/>
    </xf>
    <xf numFmtId="0" fontId="14" fillId="0" borderId="0" xfId="57" applyFont="1" applyAlignment="1">
      <alignment vertical="center"/>
    </xf>
    <xf numFmtId="0" fontId="15" fillId="0" borderId="0" xfId="57" applyFont="1" applyAlignment="1">
      <alignment vertical="center"/>
    </xf>
    <xf numFmtId="0" fontId="15" fillId="0" borderId="0" xfId="57" applyFont="1" applyAlignment="1">
      <alignment horizontal="center" vertical="center"/>
    </xf>
    <xf numFmtId="0" fontId="15" fillId="0" borderId="0" xfId="57" applyFont="1"/>
    <xf numFmtId="0" fontId="15" fillId="0" borderId="0" xfId="57" applyFont="1" applyAlignment="1">
      <alignment horizontal="centerContinuous"/>
    </xf>
    <xf numFmtId="0" fontId="15" fillId="0" borderId="11" xfId="57" quotePrefix="1" applyFont="1" applyBorder="1" applyAlignment="1">
      <alignment horizontal="center" vertical="center"/>
    </xf>
    <xf numFmtId="0" fontId="8" fillId="0" borderId="0" xfId="47"/>
    <xf numFmtId="0" fontId="21" fillId="0" borderId="0" xfId="0" applyFont="1"/>
    <xf numFmtId="0" fontId="21" fillId="0" borderId="0" xfId="0" applyFont="1" applyAlignment="1">
      <alignment vertical="center"/>
    </xf>
    <xf numFmtId="166" fontId="21" fillId="0" borderId="0" xfId="0" applyNumberFormat="1" applyFont="1" applyAlignment="1">
      <alignment vertical="center"/>
    </xf>
    <xf numFmtId="0" fontId="16" fillId="0" borderId="0" xfId="0" applyFont="1" applyAlignment="1">
      <alignment horizontal="right" vertical="center"/>
    </xf>
    <xf numFmtId="0" fontId="16" fillId="0" borderId="0" xfId="0" applyFont="1" applyAlignment="1">
      <alignment horizontal="center" vertical="center"/>
    </xf>
    <xf numFmtId="0" fontId="22" fillId="0" borderId="0" xfId="0" applyFont="1"/>
    <xf numFmtId="0" fontId="21" fillId="0" borderId="0" xfId="0" applyFont="1" applyAlignment="1">
      <alignment horizontal="right" vertical="center"/>
    </xf>
    <xf numFmtId="0" fontId="21" fillId="0" borderId="0" xfId="0" applyFont="1" applyAlignment="1">
      <alignment horizontal="left" vertical="center" wrapText="1"/>
    </xf>
    <xf numFmtId="1" fontId="15" fillId="0" borderId="0" xfId="52" applyNumberFormat="1" applyFont="1" applyAlignment="1">
      <alignment horizontal="right" vertical="center"/>
    </xf>
    <xf numFmtId="0" fontId="14" fillId="0" borderId="0" xfId="52" applyFont="1"/>
    <xf numFmtId="49" fontId="14" fillId="0" borderId="0" xfId="52" applyNumberFormat="1" applyFont="1" applyAlignment="1">
      <alignment horizontal="right"/>
    </xf>
    <xf numFmtId="0" fontId="14" fillId="0" borderId="0" xfId="52" applyFont="1" applyAlignment="1">
      <alignment vertical="top"/>
    </xf>
    <xf numFmtId="0" fontId="14" fillId="0" borderId="11" xfId="52" applyFont="1" applyBorder="1" applyAlignment="1">
      <alignment horizontal="center" vertical="top"/>
    </xf>
    <xf numFmtId="0" fontId="15" fillId="0" borderId="11" xfId="52" applyFont="1" applyBorder="1" applyAlignment="1">
      <alignment horizontal="center" vertical="top"/>
    </xf>
    <xf numFmtId="0" fontId="15" fillId="0" borderId="0" xfId="52" applyFont="1" applyAlignment="1">
      <alignment horizontal="center" vertical="top"/>
    </xf>
    <xf numFmtId="0" fontId="15" fillId="0" borderId="0" xfId="52" applyFont="1" applyAlignment="1">
      <alignment horizontal="left" vertical="center"/>
    </xf>
    <xf numFmtId="0" fontId="14" fillId="0" borderId="0" xfId="57" applyFont="1" applyAlignment="1">
      <alignment horizontal="right" vertical="center"/>
    </xf>
    <xf numFmtId="0" fontId="14" fillId="0" borderId="11" xfId="57" quotePrefix="1" applyFont="1" applyBorder="1" applyAlignment="1">
      <alignment horizontal="center" vertical="center"/>
    </xf>
    <xf numFmtId="0" fontId="8" fillId="0" borderId="0" xfId="0" applyFont="1"/>
    <xf numFmtId="174" fontId="15" fillId="0" borderId="11" xfId="57" applyNumberFormat="1" applyFont="1" applyBorder="1" applyAlignment="1">
      <alignment horizontal="right" vertical="center"/>
    </xf>
    <xf numFmtId="0" fontId="14" fillId="0" borderId="0" xfId="52" applyFont="1" applyAlignment="1">
      <alignment horizontal="center" vertical="top"/>
    </xf>
    <xf numFmtId="0" fontId="12" fillId="0" borderId="0" xfId="49"/>
    <xf numFmtId="0" fontId="15" fillId="0" borderId="11" xfId="57" applyFont="1" applyBorder="1" applyAlignment="1">
      <alignment horizontal="center" vertical="center"/>
    </xf>
    <xf numFmtId="0" fontId="21" fillId="0" borderId="0" xfId="45" applyFont="1"/>
    <xf numFmtId="0" fontId="14" fillId="0" borderId="11" xfId="57" applyFont="1" applyBorder="1" applyAlignment="1">
      <alignment horizontal="center" vertical="center"/>
    </xf>
    <xf numFmtId="174" fontId="14" fillId="0" borderId="11" xfId="57" applyNumberFormat="1" applyFont="1" applyBorder="1" applyAlignment="1">
      <alignment horizontal="right" vertical="center"/>
    </xf>
    <xf numFmtId="170" fontId="21" fillId="0" borderId="0" xfId="0" applyNumberFormat="1" applyFont="1"/>
    <xf numFmtId="0" fontId="42" fillId="24" borderId="0" xfId="57" applyFont="1" applyFill="1" applyAlignment="1">
      <alignment horizontal="center" vertical="center"/>
    </xf>
    <xf numFmtId="176" fontId="14" fillId="0" borderId="11" xfId="57" quotePrefix="1" applyNumberFormat="1" applyFont="1" applyBorder="1" applyAlignment="1">
      <alignment horizontal="center" vertical="center"/>
    </xf>
    <xf numFmtId="3" fontId="15" fillId="0" borderId="0" xfId="28" applyNumberFormat="1" applyFont="1" applyAlignment="1">
      <alignment horizontal="right"/>
    </xf>
    <xf numFmtId="3" fontId="15" fillId="0" borderId="11" xfId="28" applyNumberFormat="1" applyFont="1" applyBorder="1" applyAlignment="1">
      <alignment horizontal="right"/>
    </xf>
    <xf numFmtId="3" fontId="15" fillId="0" borderId="13" xfId="28" applyNumberFormat="1" applyFont="1" applyBorder="1" applyAlignment="1">
      <alignment horizontal="right"/>
    </xf>
    <xf numFmtId="3" fontId="14" fillId="0" borderId="0" xfId="28" applyNumberFormat="1" applyFont="1" applyAlignment="1">
      <alignment horizontal="right"/>
    </xf>
    <xf numFmtId="3" fontId="14" fillId="0" borderId="11" xfId="28" applyNumberFormat="1" applyFont="1" applyBorder="1" applyAlignment="1">
      <alignment horizontal="right"/>
    </xf>
    <xf numFmtId="175" fontId="15" fillId="0" borderId="11" xfId="28" applyNumberFormat="1" applyFont="1" applyBorder="1" applyAlignment="1">
      <alignment horizontal="right" vertical="center"/>
    </xf>
    <xf numFmtId="175" fontId="14" fillId="0" borderId="11" xfId="28" applyNumberFormat="1" applyFont="1" applyBorder="1" applyAlignment="1">
      <alignment horizontal="right" vertical="center"/>
    </xf>
    <xf numFmtId="176" fontId="15" fillId="0" borderId="11" xfId="57" quotePrefix="1" applyNumberFormat="1" applyFont="1" applyBorder="1" applyAlignment="1">
      <alignment horizontal="center" vertical="center"/>
    </xf>
    <xf numFmtId="0" fontId="8" fillId="0" borderId="0" xfId="57" applyFont="1" applyAlignment="1">
      <alignment vertical="center"/>
    </xf>
    <xf numFmtId="0" fontId="8" fillId="0" borderId="0" xfId="57" applyFont="1" applyAlignment="1">
      <alignment horizontal="centerContinuous" vertical="center" wrapText="1"/>
    </xf>
    <xf numFmtId="0" fontId="8" fillId="0" borderId="0" xfId="57" applyFont="1" applyAlignment="1">
      <alignment horizontal="centerContinuous" vertical="center"/>
    </xf>
    <xf numFmtId="0" fontId="8" fillId="0" borderId="0" xfId="57" applyFont="1"/>
    <xf numFmtId="0" fontId="8" fillId="0" borderId="0" xfId="57" applyFont="1" applyAlignment="1">
      <alignment horizontal="centerContinuous"/>
    </xf>
    <xf numFmtId="2" fontId="15" fillId="0" borderId="0" xfId="52" applyNumberFormat="1" applyFont="1" applyAlignment="1">
      <alignment vertical="top"/>
    </xf>
    <xf numFmtId="0" fontId="8" fillId="0" borderId="0" xfId="60" applyFont="1"/>
    <xf numFmtId="0" fontId="44" fillId="0" borderId="0" xfId="52" applyFont="1" applyAlignment="1">
      <alignment vertical="center"/>
    </xf>
    <xf numFmtId="0" fontId="8" fillId="0" borderId="0" xfId="52" applyFont="1" applyAlignment="1">
      <alignment vertical="top"/>
    </xf>
    <xf numFmtId="0" fontId="45" fillId="0" borderId="0" xfId="52" applyFont="1" applyAlignment="1">
      <alignment vertical="top"/>
    </xf>
    <xf numFmtId="0" fontId="14" fillId="0" borderId="12" xfId="52" applyFont="1" applyBorder="1" applyAlignment="1">
      <alignment horizontal="center" vertical="top"/>
    </xf>
    <xf numFmtId="0" fontId="19" fillId="0" borderId="0" xfId="52" applyFont="1" applyAlignment="1">
      <alignment vertical="top"/>
    </xf>
    <xf numFmtId="0" fontId="46" fillId="0" borderId="0" xfId="0" applyFont="1" applyAlignment="1">
      <alignment horizontal="right"/>
    </xf>
    <xf numFmtId="0" fontId="8" fillId="0" borderId="0" xfId="52" applyFont="1" applyAlignment="1">
      <alignment horizontal="center" vertical="top"/>
    </xf>
    <xf numFmtId="3" fontId="15" fillId="0" borderId="0" xfId="52" applyNumberFormat="1" applyFont="1" applyAlignment="1">
      <alignment vertical="top"/>
    </xf>
    <xf numFmtId="3" fontId="8" fillId="0" borderId="0" xfId="52" applyNumberFormat="1" applyFont="1" applyAlignment="1">
      <alignment vertical="top"/>
    </xf>
    <xf numFmtId="3" fontId="8" fillId="0" borderId="0" xfId="0" applyNumberFormat="1" applyFont="1"/>
    <xf numFmtId="0" fontId="7" fillId="0" borderId="0" xfId="57" applyFont="1"/>
    <xf numFmtId="0" fontId="7" fillId="0" borderId="0" xfId="57" applyFont="1" applyAlignment="1">
      <alignment horizontal="left"/>
    </xf>
    <xf numFmtId="0" fontId="8" fillId="0" borderId="0" xfId="57" applyFont="1" applyAlignment="1">
      <alignment horizontal="center"/>
    </xf>
    <xf numFmtId="0" fontId="8" fillId="0" borderId="0" xfId="57" applyFont="1" applyAlignment="1">
      <alignment horizontal="center" vertical="center"/>
    </xf>
    <xf numFmtId="169" fontId="8" fillId="0" borderId="0" xfId="57" applyNumberFormat="1" applyFont="1" applyAlignment="1">
      <alignment horizontal="center"/>
    </xf>
    <xf numFmtId="172" fontId="8" fillId="0" borderId="0" xfId="57" applyNumberFormat="1" applyFont="1" applyAlignment="1">
      <alignment horizontal="center"/>
    </xf>
    <xf numFmtId="170" fontId="8" fillId="0" borderId="0" xfId="57" applyNumberFormat="1" applyFont="1" applyAlignment="1">
      <alignment horizontal="center" vertical="center"/>
    </xf>
    <xf numFmtId="171" fontId="8" fillId="0" borderId="0" xfId="57" applyNumberFormat="1" applyFont="1" applyAlignment="1">
      <alignment horizontal="center"/>
    </xf>
    <xf numFmtId="174" fontId="8" fillId="0" borderId="0" xfId="57" applyNumberFormat="1" applyFont="1"/>
    <xf numFmtId="0" fontId="43" fillId="0" borderId="0" xfId="57" applyFont="1"/>
    <xf numFmtId="3" fontId="15" fillId="0" borderId="15" xfId="28" applyNumberFormat="1" applyFont="1" applyBorder="1" applyAlignment="1">
      <alignment horizontal="right"/>
    </xf>
    <xf numFmtId="178" fontId="15" fillId="0" borderId="11" xfId="28" applyNumberFormat="1" applyFont="1" applyBorder="1" applyAlignment="1">
      <alignment horizontal="right" vertical="center"/>
    </xf>
    <xf numFmtId="178" fontId="14" fillId="0" borderId="11" xfId="28" applyNumberFormat="1" applyFont="1" applyBorder="1" applyAlignment="1">
      <alignment horizontal="right" vertical="center"/>
    </xf>
    <xf numFmtId="177" fontId="15" fillId="0" borderId="11" xfId="28" applyNumberFormat="1" applyFont="1" applyBorder="1" applyAlignment="1">
      <alignment horizontal="right" vertical="center"/>
    </xf>
    <xf numFmtId="177" fontId="14" fillId="0" borderId="11" xfId="28" applyNumberFormat="1" applyFont="1" applyBorder="1" applyAlignment="1">
      <alignment horizontal="right" vertical="center"/>
    </xf>
    <xf numFmtId="177" fontId="14" fillId="0" borderId="0" xfId="28" applyNumberFormat="1" applyFont="1" applyAlignment="1">
      <alignment horizontal="right" vertical="center"/>
    </xf>
    <xf numFmtId="177" fontId="15" fillId="0" borderId="0" xfId="28" applyNumberFormat="1" applyFont="1" applyAlignment="1">
      <alignment horizontal="right" vertical="center"/>
    </xf>
    <xf numFmtId="178" fontId="15" fillId="0" borderId="11" xfId="57" applyNumberFormat="1" applyFont="1" applyBorder="1" applyAlignment="1">
      <alignment horizontal="right" vertical="center"/>
    </xf>
    <xf numFmtId="178" fontId="14" fillId="0" borderId="11" xfId="57" applyNumberFormat="1" applyFont="1" applyBorder="1" applyAlignment="1">
      <alignment horizontal="right" vertical="center"/>
    </xf>
    <xf numFmtId="178" fontId="14" fillId="0" borderId="0" xfId="57" applyNumberFormat="1" applyFont="1" applyAlignment="1">
      <alignment horizontal="right" vertical="center"/>
    </xf>
    <xf numFmtId="178" fontId="15" fillId="0" borderId="0" xfId="57" applyNumberFormat="1" applyFont="1" applyAlignment="1">
      <alignment horizontal="right" vertical="center"/>
    </xf>
    <xf numFmtId="177" fontId="15" fillId="0" borderId="11" xfId="57" applyNumberFormat="1" applyFont="1" applyBorder="1" applyAlignment="1">
      <alignment horizontal="right" vertical="center"/>
    </xf>
    <xf numFmtId="177" fontId="14" fillId="0" borderId="11" xfId="57" quotePrefix="1" applyNumberFormat="1" applyFont="1" applyBorder="1" applyAlignment="1">
      <alignment horizontal="right" vertical="center"/>
    </xf>
    <xf numFmtId="177" fontId="14" fillId="0" borderId="11" xfId="57" applyNumberFormat="1" applyFont="1" applyBorder="1" applyAlignment="1">
      <alignment horizontal="right" vertical="center"/>
    </xf>
    <xf numFmtId="177" fontId="15" fillId="0" borderId="11" xfId="57" quotePrefix="1" applyNumberFormat="1" applyFont="1" applyBorder="1" applyAlignment="1">
      <alignment horizontal="right" vertical="center"/>
    </xf>
    <xf numFmtId="177" fontId="14" fillId="0" borderId="11" xfId="28" quotePrefix="1" applyNumberFormat="1" applyFont="1" applyBorder="1" applyAlignment="1">
      <alignment horizontal="right" vertical="center"/>
    </xf>
    <xf numFmtId="177" fontId="15" fillId="0" borderId="11" xfId="28" quotePrefix="1" applyNumberFormat="1" applyFont="1" applyBorder="1" applyAlignment="1">
      <alignment horizontal="right" vertical="center"/>
    </xf>
    <xf numFmtId="177" fontId="14" fillId="0" borderId="0" xfId="28" quotePrefix="1" applyNumberFormat="1" applyFont="1" applyAlignment="1">
      <alignment horizontal="right" vertical="center"/>
    </xf>
    <xf numFmtId="174" fontId="15" fillId="0" borderId="11" xfId="57" applyNumberFormat="1" applyFont="1" applyBorder="1" applyAlignment="1">
      <alignment horizontal="center" vertical="center"/>
    </xf>
    <xf numFmtId="173" fontId="15" fillId="0" borderId="11" xfId="57" applyNumberFormat="1" applyFont="1" applyBorder="1" applyAlignment="1">
      <alignment horizontal="center" vertical="center"/>
    </xf>
    <xf numFmtId="173" fontId="14" fillId="0" borderId="11" xfId="57" applyNumberFormat="1" applyFont="1" applyBorder="1" applyAlignment="1">
      <alignment horizontal="center" vertical="center"/>
    </xf>
    <xf numFmtId="179" fontId="14" fillId="0" borderId="11" xfId="57" applyNumberFormat="1" applyFont="1" applyBorder="1" applyAlignment="1">
      <alignment horizontal="right" vertical="center"/>
    </xf>
    <xf numFmtId="179" fontId="15" fillId="0" borderId="11" xfId="57" applyNumberFormat="1" applyFont="1" applyBorder="1" applyAlignment="1">
      <alignment horizontal="right" vertical="center"/>
    </xf>
    <xf numFmtId="174" fontId="8" fillId="0" borderId="0" xfId="57" applyNumberFormat="1" applyFont="1" applyAlignment="1">
      <alignment horizontal="center"/>
    </xf>
    <xf numFmtId="179" fontId="8" fillId="0" borderId="0" xfId="57" applyNumberFormat="1" applyFont="1" applyAlignment="1">
      <alignment horizontal="center"/>
    </xf>
    <xf numFmtId="178" fontId="8" fillId="0" borderId="0" xfId="57" applyNumberFormat="1" applyFont="1"/>
    <xf numFmtId="180" fontId="8" fillId="0" borderId="0" xfId="57" applyNumberFormat="1" applyFont="1"/>
    <xf numFmtId="0" fontId="12" fillId="0" borderId="0" xfId="49" applyAlignment="1">
      <alignment horizontal="center"/>
    </xf>
    <xf numFmtId="173" fontId="14" fillId="26" borderId="11" xfId="57" applyNumberFormat="1" applyFont="1" applyFill="1" applyBorder="1" applyAlignment="1">
      <alignment horizontal="center" vertical="center"/>
    </xf>
    <xf numFmtId="177" fontId="14" fillId="26" borderId="11" xfId="28" applyNumberFormat="1" applyFont="1" applyFill="1" applyBorder="1" applyAlignment="1">
      <alignment horizontal="right" vertical="center"/>
    </xf>
    <xf numFmtId="1" fontId="14" fillId="26" borderId="11" xfId="57" applyNumberFormat="1" applyFont="1" applyFill="1" applyBorder="1" applyAlignment="1">
      <alignment horizontal="center" vertical="center"/>
    </xf>
    <xf numFmtId="0" fontId="14" fillId="26" borderId="0" xfId="57" quotePrefix="1" applyFont="1" applyFill="1" applyAlignment="1">
      <alignment horizontal="center" vertical="center"/>
    </xf>
    <xf numFmtId="0" fontId="14" fillId="26" borderId="11" xfId="57" quotePrefix="1" applyFont="1" applyFill="1" applyBorder="1" applyAlignment="1">
      <alignment horizontal="center" vertical="center"/>
    </xf>
    <xf numFmtId="178" fontId="14" fillId="26" borderId="11" xfId="28" applyNumberFormat="1" applyFont="1" applyFill="1" applyBorder="1" applyAlignment="1">
      <alignment horizontal="right" vertical="center"/>
    </xf>
    <xf numFmtId="177" fontId="14" fillId="26" borderId="11" xfId="58" applyNumberFormat="1" applyFont="1" applyFill="1" applyBorder="1" applyAlignment="1">
      <alignment horizontal="right" vertical="center"/>
    </xf>
    <xf numFmtId="178" fontId="14" fillId="26" borderId="11" xfId="57" applyNumberFormat="1" applyFont="1" applyFill="1" applyBorder="1" applyAlignment="1">
      <alignment horizontal="right" vertical="center"/>
    </xf>
    <xf numFmtId="175" fontId="14" fillId="26" borderId="11" xfId="28" applyNumberFormat="1" applyFont="1" applyFill="1" applyBorder="1" applyAlignment="1">
      <alignment horizontal="right" vertical="center"/>
    </xf>
    <xf numFmtId="177" fontId="15" fillId="26" borderId="11" xfId="28" applyNumberFormat="1" applyFont="1" applyFill="1" applyBorder="1" applyAlignment="1">
      <alignment horizontal="right" vertical="center"/>
    </xf>
    <xf numFmtId="1" fontId="15" fillId="26" borderId="11" xfId="57" applyNumberFormat="1" applyFont="1" applyFill="1" applyBorder="1" applyAlignment="1">
      <alignment horizontal="center" vertical="center"/>
    </xf>
    <xf numFmtId="0" fontId="15" fillId="26" borderId="0" xfId="57" quotePrefix="1" applyFont="1" applyFill="1" applyAlignment="1">
      <alignment horizontal="center" vertical="center"/>
    </xf>
    <xf numFmtId="0" fontId="15" fillId="26" borderId="11" xfId="57" quotePrefix="1" applyFont="1" applyFill="1" applyBorder="1" applyAlignment="1">
      <alignment horizontal="center" vertical="center"/>
    </xf>
    <xf numFmtId="178" fontId="15" fillId="26" borderId="11" xfId="28" applyNumberFormat="1" applyFont="1" applyFill="1" applyBorder="1" applyAlignment="1">
      <alignment horizontal="right" vertical="center"/>
    </xf>
    <xf numFmtId="177" fontId="15" fillId="26" borderId="11" xfId="58" applyNumberFormat="1" applyFont="1" applyFill="1" applyBorder="1" applyAlignment="1">
      <alignment horizontal="right" vertical="center"/>
    </xf>
    <xf numFmtId="178" fontId="15" fillId="26" borderId="11" xfId="57" applyNumberFormat="1" applyFont="1" applyFill="1" applyBorder="1" applyAlignment="1">
      <alignment horizontal="right" vertical="center"/>
    </xf>
    <xf numFmtId="175" fontId="15" fillId="26" borderId="11" xfId="28" applyNumberFormat="1" applyFont="1" applyFill="1" applyBorder="1" applyAlignment="1">
      <alignment horizontal="right" vertical="center"/>
    </xf>
    <xf numFmtId="3" fontId="14" fillId="26" borderId="11" xfId="28" quotePrefix="1" applyNumberFormat="1" applyFont="1" applyFill="1" applyBorder="1" applyAlignment="1">
      <alignment horizontal="center" vertical="center"/>
    </xf>
    <xf numFmtId="3" fontId="15" fillId="26" borderId="11" xfId="28" quotePrefix="1" applyNumberFormat="1" applyFont="1" applyFill="1" applyBorder="1" applyAlignment="1">
      <alignment horizontal="center" vertical="center"/>
    </xf>
    <xf numFmtId="177" fontId="14" fillId="26" borderId="11" xfId="57" applyNumberFormat="1" applyFont="1" applyFill="1" applyBorder="1" applyAlignment="1">
      <alignment horizontal="right" vertical="center"/>
    </xf>
    <xf numFmtId="0" fontId="15" fillId="26" borderId="0" xfId="57" applyFont="1" applyFill="1" applyAlignment="1">
      <alignment horizontal="center" vertical="center"/>
    </xf>
    <xf numFmtId="173" fontId="15" fillId="26" borderId="11" xfId="57" applyNumberFormat="1" applyFont="1" applyFill="1" applyBorder="1" applyAlignment="1">
      <alignment horizontal="center" vertical="center"/>
    </xf>
    <xf numFmtId="177" fontId="15" fillId="26" borderId="11" xfId="57" applyNumberFormat="1" applyFont="1" applyFill="1" applyBorder="1" applyAlignment="1">
      <alignment horizontal="right" vertical="center"/>
    </xf>
    <xf numFmtId="177" fontId="14" fillId="26" borderId="11" xfId="57" quotePrefix="1" applyNumberFormat="1" applyFont="1" applyFill="1" applyBorder="1" applyAlignment="1">
      <alignment horizontal="right" vertical="center"/>
    </xf>
    <xf numFmtId="177" fontId="14" fillId="26" borderId="11" xfId="28" quotePrefix="1" applyNumberFormat="1" applyFont="1" applyFill="1" applyBorder="1" applyAlignment="1">
      <alignment horizontal="right" vertical="center"/>
    </xf>
    <xf numFmtId="174" fontId="14" fillId="26" borderId="11" xfId="57" applyNumberFormat="1" applyFont="1" applyFill="1" applyBorder="1" applyAlignment="1">
      <alignment horizontal="right" vertical="center"/>
    </xf>
    <xf numFmtId="174" fontId="14" fillId="26" borderId="11" xfId="57" applyNumberFormat="1" applyFont="1" applyFill="1" applyBorder="1" applyAlignment="1">
      <alignment horizontal="center" vertical="center"/>
    </xf>
    <xf numFmtId="0" fontId="14" fillId="26" borderId="11" xfId="57" applyFont="1" applyFill="1" applyBorder="1" applyAlignment="1">
      <alignment horizontal="center" vertical="center"/>
    </xf>
    <xf numFmtId="177" fontId="15" fillId="26" borderId="11" xfId="28" quotePrefix="1" applyNumberFormat="1" applyFont="1" applyFill="1" applyBorder="1" applyAlignment="1">
      <alignment horizontal="right" vertical="center"/>
    </xf>
    <xf numFmtId="174" fontId="15" fillId="26" borderId="11" xfId="57" applyNumberFormat="1" applyFont="1" applyFill="1" applyBorder="1" applyAlignment="1">
      <alignment horizontal="right" vertical="center"/>
    </xf>
    <xf numFmtId="174" fontId="15" fillId="26" borderId="11" xfId="57" applyNumberFormat="1" applyFont="1" applyFill="1" applyBorder="1" applyAlignment="1">
      <alignment horizontal="center" vertical="center"/>
    </xf>
    <xf numFmtId="0" fontId="15" fillId="26" borderId="11" xfId="57" applyFont="1" applyFill="1" applyBorder="1" applyAlignment="1">
      <alignment horizontal="center" vertical="center"/>
    </xf>
    <xf numFmtId="0" fontId="14" fillId="0" borderId="16" xfId="52" applyFont="1" applyBorder="1" applyAlignment="1">
      <alignment horizontal="center" vertical="top"/>
    </xf>
    <xf numFmtId="3" fontId="14" fillId="0" borderId="13" xfId="28" applyNumberFormat="1" applyFont="1" applyBorder="1" applyAlignment="1">
      <alignment horizontal="right"/>
    </xf>
    <xf numFmtId="3" fontId="14" fillId="0" borderId="16" xfId="28" applyNumberFormat="1" applyFont="1" applyBorder="1" applyAlignment="1">
      <alignment horizontal="right"/>
    </xf>
    <xf numFmtId="3" fontId="15" fillId="0" borderId="16" xfId="28" applyNumberFormat="1" applyFont="1" applyBorder="1" applyAlignment="1">
      <alignment horizontal="right"/>
    </xf>
    <xf numFmtId="0" fontId="15" fillId="26" borderId="16" xfId="57" applyFont="1" applyFill="1" applyBorder="1" applyAlignment="1">
      <alignment horizontal="center" vertical="center"/>
    </xf>
    <xf numFmtId="173" fontId="15" fillId="26" borderId="16" xfId="57" applyNumberFormat="1" applyFont="1" applyFill="1" applyBorder="1" applyAlignment="1">
      <alignment horizontal="center" vertical="center"/>
    </xf>
    <xf numFmtId="167" fontId="15" fillId="26" borderId="13" xfId="57" applyNumberFormat="1" applyFont="1" applyFill="1" applyBorder="1" applyAlignment="1">
      <alignment horizontal="center" vertical="center"/>
    </xf>
    <xf numFmtId="178" fontId="14" fillId="26" borderId="13" xfId="28" applyNumberFormat="1" applyFont="1" applyFill="1" applyBorder="1" applyAlignment="1">
      <alignment horizontal="right" vertical="center"/>
    </xf>
    <xf numFmtId="178" fontId="15" fillId="26" borderId="13" xfId="28" applyNumberFormat="1" applyFont="1" applyFill="1" applyBorder="1" applyAlignment="1">
      <alignment horizontal="right" vertical="center"/>
    </xf>
    <xf numFmtId="178" fontId="15" fillId="26" borderId="13" xfId="28" quotePrefix="1" applyNumberFormat="1" applyFont="1" applyFill="1" applyBorder="1" applyAlignment="1">
      <alignment horizontal="right" vertical="center"/>
    </xf>
    <xf numFmtId="177" fontId="14" fillId="26" borderId="13" xfId="28" applyNumberFormat="1" applyFont="1" applyFill="1" applyBorder="1" applyAlignment="1">
      <alignment horizontal="right" vertical="center"/>
    </xf>
    <xf numFmtId="177" fontId="15" fillId="26" borderId="13" xfId="28" applyNumberFormat="1" applyFont="1" applyFill="1" applyBorder="1" applyAlignment="1">
      <alignment horizontal="right" vertical="center"/>
    </xf>
    <xf numFmtId="175" fontId="15" fillId="26" borderId="13" xfId="28" applyNumberFormat="1" applyFont="1" applyFill="1" applyBorder="1" applyAlignment="1">
      <alignment horizontal="right" vertical="center"/>
    </xf>
    <xf numFmtId="177" fontId="15" fillId="0" borderId="13" xfId="28" applyNumberFormat="1" applyFont="1" applyBorder="1" applyAlignment="1">
      <alignment horizontal="right" vertical="center"/>
    </xf>
    <xf numFmtId="178" fontId="15" fillId="0" borderId="13" xfId="28" applyNumberFormat="1" applyFont="1" applyBorder="1" applyAlignment="1">
      <alignment horizontal="right" vertical="center"/>
    </xf>
    <xf numFmtId="175" fontId="15" fillId="0" borderId="13" xfId="28" applyNumberFormat="1" applyFont="1" applyBorder="1" applyAlignment="1">
      <alignment horizontal="right" vertical="center"/>
    </xf>
    <xf numFmtId="177" fontId="14" fillId="0" borderId="16" xfId="57" quotePrefix="1" applyNumberFormat="1" applyFont="1" applyBorder="1" applyAlignment="1">
      <alignment horizontal="right" vertical="center"/>
    </xf>
    <xf numFmtId="178" fontId="14" fillId="0" borderId="13" xfId="28" applyNumberFormat="1" applyFont="1" applyBorder="1" applyAlignment="1">
      <alignment horizontal="right" vertical="center"/>
    </xf>
    <xf numFmtId="179" fontId="14" fillId="0" borderId="13" xfId="57" applyNumberFormat="1" applyFont="1" applyBorder="1" applyAlignment="1">
      <alignment horizontal="right" vertical="center"/>
    </xf>
    <xf numFmtId="177" fontId="15" fillId="0" borderId="16" xfId="57" quotePrefix="1" applyNumberFormat="1" applyFont="1" applyBorder="1" applyAlignment="1">
      <alignment horizontal="right" vertical="center"/>
    </xf>
    <xf numFmtId="179" fontId="15" fillId="0" borderId="13" xfId="57" applyNumberFormat="1" applyFont="1" applyBorder="1" applyAlignment="1">
      <alignment horizontal="right" vertical="center"/>
    </xf>
    <xf numFmtId="177" fontId="14" fillId="0" borderId="16" xfId="57" applyNumberFormat="1" applyFont="1" applyBorder="1" applyAlignment="1">
      <alignment horizontal="right" vertical="center"/>
    </xf>
    <xf numFmtId="177" fontId="15" fillId="0" borderId="16" xfId="57" applyNumberFormat="1" applyFont="1" applyBorder="1" applyAlignment="1">
      <alignment horizontal="right" vertical="center"/>
    </xf>
    <xf numFmtId="0" fontId="15" fillId="0" borderId="16" xfId="57" applyFont="1" applyBorder="1" applyAlignment="1">
      <alignment horizontal="center" vertical="center"/>
    </xf>
    <xf numFmtId="173" fontId="15" fillId="0" borderId="18" xfId="57" applyNumberFormat="1" applyFont="1" applyBorder="1" applyAlignment="1">
      <alignment horizontal="center" vertical="center"/>
    </xf>
    <xf numFmtId="177" fontId="15" fillId="0" borderId="18" xfId="28" applyNumberFormat="1" applyFont="1" applyBorder="1" applyAlignment="1">
      <alignment horizontal="right" vertical="center"/>
    </xf>
    <xf numFmtId="0" fontId="15" fillId="0" borderId="18" xfId="57" quotePrefix="1" applyFont="1" applyBorder="1" applyAlignment="1">
      <alignment horizontal="center" vertical="center"/>
    </xf>
    <xf numFmtId="178" fontId="15" fillId="0" borderId="18" xfId="57" applyNumberFormat="1" applyFont="1" applyBorder="1" applyAlignment="1">
      <alignment horizontal="right" vertical="center"/>
    </xf>
    <xf numFmtId="177" fontId="15" fillId="0" borderId="18" xfId="57" applyNumberFormat="1" applyFont="1" applyBorder="1" applyAlignment="1">
      <alignment horizontal="right" vertical="center"/>
    </xf>
    <xf numFmtId="177" fontId="15" fillId="0" borderId="18" xfId="28" quotePrefix="1" applyNumberFormat="1" applyFont="1" applyBorder="1" applyAlignment="1">
      <alignment horizontal="right" vertical="center"/>
    </xf>
    <xf numFmtId="177" fontId="15" fillId="0" borderId="18" xfId="57" quotePrefix="1" applyNumberFormat="1" applyFont="1" applyBorder="1" applyAlignment="1">
      <alignment horizontal="right" vertical="center"/>
    </xf>
    <xf numFmtId="176" fontId="15" fillId="0" borderId="18" xfId="57" quotePrefix="1" applyNumberFormat="1" applyFont="1" applyBorder="1" applyAlignment="1">
      <alignment horizontal="center" vertical="center"/>
    </xf>
    <xf numFmtId="178" fontId="15" fillId="0" borderId="18" xfId="28" applyNumberFormat="1" applyFont="1" applyBorder="1" applyAlignment="1">
      <alignment horizontal="right" vertical="center"/>
    </xf>
    <xf numFmtId="175" fontId="15" fillId="0" borderId="18" xfId="28" applyNumberFormat="1" applyFont="1" applyBorder="1" applyAlignment="1">
      <alignment horizontal="right" vertical="center"/>
    </xf>
    <xf numFmtId="174" fontId="15" fillId="0" borderId="18" xfId="57" applyNumberFormat="1" applyFont="1" applyBorder="1" applyAlignment="1">
      <alignment horizontal="right" vertical="center"/>
    </xf>
    <xf numFmtId="0" fontId="15" fillId="0" borderId="18" xfId="57" applyFont="1" applyBorder="1" applyAlignment="1">
      <alignment horizontal="center" vertical="center"/>
    </xf>
    <xf numFmtId="179" fontId="15" fillId="0" borderId="18" xfId="57" applyNumberFormat="1" applyFont="1" applyBorder="1" applyAlignment="1">
      <alignment horizontal="right" vertical="center"/>
    </xf>
    <xf numFmtId="178" fontId="15" fillId="0" borderId="17" xfId="28" applyNumberFormat="1" applyFont="1" applyBorder="1" applyAlignment="1">
      <alignment horizontal="right" vertical="center"/>
    </xf>
    <xf numFmtId="3" fontId="14" fillId="0" borderId="19" xfId="28" applyNumberFormat="1" applyFont="1" applyBorder="1" applyAlignment="1">
      <alignment horizontal="center" vertical="center"/>
    </xf>
    <xf numFmtId="3" fontId="14" fillId="0" borderId="18" xfId="28" applyNumberFormat="1" applyFont="1" applyBorder="1" applyAlignment="1">
      <alignment horizontal="center" vertical="center"/>
    </xf>
    <xf numFmtId="3" fontId="14" fillId="0" borderId="18" xfId="28" applyNumberFormat="1" applyFont="1" applyBorder="1" applyAlignment="1">
      <alignment horizontal="right" vertical="center"/>
    </xf>
    <xf numFmtId="0" fontId="15" fillId="0" borderId="18" xfId="52" applyFont="1" applyBorder="1" applyAlignment="1">
      <alignment horizontal="center" vertical="top"/>
    </xf>
    <xf numFmtId="3" fontId="15" fillId="0" borderId="18" xfId="28" applyNumberFormat="1" applyFont="1" applyBorder="1" applyAlignment="1">
      <alignment horizontal="right"/>
    </xf>
    <xf numFmtId="0" fontId="14" fillId="28" borderId="16" xfId="52" applyFont="1" applyFill="1" applyBorder="1" applyAlignment="1">
      <alignment horizontal="center"/>
    </xf>
    <xf numFmtId="0" fontId="14" fillId="28" borderId="10" xfId="52" applyFont="1" applyFill="1" applyBorder="1" applyAlignment="1">
      <alignment horizontal="center"/>
    </xf>
    <xf numFmtId="3" fontId="14" fillId="28" borderId="0" xfId="28" applyNumberFormat="1" applyFont="1" applyFill="1" applyAlignment="1">
      <alignment horizontal="right"/>
    </xf>
    <xf numFmtId="3" fontId="14" fillId="28" borderId="11" xfId="28" applyNumberFormat="1" applyFont="1" applyFill="1" applyBorder="1" applyAlignment="1">
      <alignment horizontal="right"/>
    </xf>
    <xf numFmtId="3" fontId="14" fillId="28" borderId="0" xfId="28" applyNumberFormat="1" applyFont="1" applyFill="1" applyAlignment="1">
      <alignment horizontal="center" vertical="top"/>
    </xf>
    <xf numFmtId="3" fontId="14" fillId="28" borderId="0" xfId="28" applyNumberFormat="1" applyFont="1" applyFill="1" applyAlignment="1">
      <alignment horizontal="center"/>
    </xf>
    <xf numFmtId="3" fontId="14" fillId="28" borderId="14" xfId="28" applyNumberFormat="1" applyFont="1" applyFill="1" applyBorder="1" applyAlignment="1">
      <alignment horizontal="right"/>
    </xf>
    <xf numFmtId="0" fontId="15" fillId="28" borderId="16" xfId="52" applyFont="1" applyFill="1" applyBorder="1" applyAlignment="1">
      <alignment horizontal="center" vertical="top"/>
    </xf>
    <xf numFmtId="0" fontId="15" fillId="28" borderId="10" xfId="52" applyFont="1" applyFill="1" applyBorder="1" applyAlignment="1">
      <alignment horizontal="center" vertical="top"/>
    </xf>
    <xf numFmtId="3" fontId="15" fillId="28" borderId="0" xfId="28" applyNumberFormat="1" applyFont="1" applyFill="1" applyAlignment="1">
      <alignment horizontal="right"/>
    </xf>
    <xf numFmtId="3" fontId="15" fillId="28" borderId="11" xfId="28" applyNumberFormat="1" applyFont="1" applyFill="1" applyBorder="1" applyAlignment="1">
      <alignment horizontal="right"/>
    </xf>
    <xf numFmtId="3" fontId="15" fillId="28" borderId="0" xfId="28" applyNumberFormat="1" applyFont="1" applyFill="1" applyAlignment="1">
      <alignment horizontal="center" vertical="top"/>
    </xf>
    <xf numFmtId="3" fontId="15" fillId="28" borderId="14" xfId="28" applyNumberFormat="1" applyFont="1" applyFill="1" applyBorder="1" applyAlignment="1">
      <alignment horizontal="right"/>
    </xf>
    <xf numFmtId="0" fontId="14" fillId="28" borderId="16" xfId="52" applyFont="1" applyFill="1" applyBorder="1" applyAlignment="1">
      <alignment horizontal="center" vertical="top"/>
    </xf>
    <xf numFmtId="3" fontId="14" fillId="28" borderId="13" xfId="28" applyNumberFormat="1" applyFont="1" applyFill="1" applyBorder="1" applyAlignment="1">
      <alignment horizontal="right"/>
    </xf>
    <xf numFmtId="3" fontId="15" fillId="28" borderId="13" xfId="28" applyNumberFormat="1" applyFont="1" applyFill="1" applyBorder="1" applyAlignment="1">
      <alignment horizontal="right"/>
    </xf>
    <xf numFmtId="0" fontId="14" fillId="28" borderId="11" xfId="52" applyFont="1" applyFill="1" applyBorder="1" applyAlignment="1">
      <alignment horizontal="center" vertical="top"/>
    </xf>
    <xf numFmtId="3" fontId="14" fillId="28" borderId="16" xfId="28" applyNumberFormat="1" applyFont="1" applyFill="1" applyBorder="1" applyAlignment="1">
      <alignment horizontal="right"/>
    </xf>
    <xf numFmtId="0" fontId="15" fillId="28" borderId="11" xfId="52" applyFont="1" applyFill="1" applyBorder="1" applyAlignment="1">
      <alignment horizontal="center" vertical="top"/>
    </xf>
    <xf numFmtId="3" fontId="15" fillId="28" borderId="16" xfId="28" applyNumberFormat="1" applyFont="1" applyFill="1" applyBorder="1" applyAlignment="1">
      <alignment horizontal="right"/>
    </xf>
    <xf numFmtId="175" fontId="8" fillId="0" borderId="0" xfId="28" applyNumberFormat="1" applyAlignment="1">
      <alignment horizontal="right" vertical="center"/>
    </xf>
    <xf numFmtId="0" fontId="7" fillId="0" borderId="0" xfId="57" applyFont="1" applyAlignment="1">
      <alignment horizontal="center" vertical="center"/>
    </xf>
    <xf numFmtId="0" fontId="7" fillId="0" borderId="0" xfId="57" applyFont="1" applyAlignment="1">
      <alignment horizontal="centerContinuous" vertical="center" wrapText="1"/>
    </xf>
    <xf numFmtId="177" fontId="8" fillId="0" borderId="0" xfId="28" applyNumberFormat="1" applyAlignment="1">
      <alignment horizontal="right" vertical="center"/>
    </xf>
    <xf numFmtId="178" fontId="8" fillId="0" borderId="0" xfId="57" applyNumberFormat="1" applyFont="1" applyAlignment="1">
      <alignment horizontal="right" vertical="center"/>
    </xf>
    <xf numFmtId="0" fontId="8" fillId="0" borderId="0" xfId="57" applyFont="1" applyAlignment="1">
      <alignment horizontal="left"/>
    </xf>
    <xf numFmtId="0" fontId="8" fillId="0" borderId="0" xfId="57" quotePrefix="1" applyFont="1" applyAlignment="1">
      <alignment horizontal="center" vertical="center"/>
    </xf>
    <xf numFmtId="177" fontId="8" fillId="0" borderId="0" xfId="57" applyNumberFormat="1" applyFont="1" applyAlignment="1">
      <alignment horizontal="right" vertical="center"/>
    </xf>
    <xf numFmtId="177" fontId="8" fillId="0" borderId="0" xfId="28" quotePrefix="1" applyNumberFormat="1" applyAlignment="1">
      <alignment horizontal="right" vertical="center"/>
    </xf>
    <xf numFmtId="177" fontId="8" fillId="0" borderId="0" xfId="57" quotePrefix="1" applyNumberFormat="1" applyFont="1" applyAlignment="1">
      <alignment horizontal="right" vertical="center"/>
    </xf>
    <xf numFmtId="176" fontId="8" fillId="0" borderId="0" xfId="57" quotePrefix="1" applyNumberFormat="1" applyFont="1" applyAlignment="1">
      <alignment horizontal="center" vertical="center"/>
    </xf>
    <xf numFmtId="178" fontId="8" fillId="0" borderId="0" xfId="28" applyNumberFormat="1" applyAlignment="1">
      <alignment horizontal="right" vertical="center"/>
    </xf>
    <xf numFmtId="3" fontId="8" fillId="0" borderId="0" xfId="57" applyNumberFormat="1" applyFont="1" applyAlignment="1">
      <alignment horizontal="right" vertical="center" indent="1"/>
    </xf>
    <xf numFmtId="174" fontId="8" fillId="0" borderId="0" xfId="57" applyNumberFormat="1" applyFont="1" applyAlignment="1">
      <alignment horizontal="right" vertical="center"/>
    </xf>
    <xf numFmtId="0" fontId="48" fillId="0" borderId="0" xfId="57" applyFont="1"/>
    <xf numFmtId="0" fontId="14" fillId="0" borderId="18" xfId="57" applyFont="1" applyBorder="1" applyAlignment="1">
      <alignment horizontal="center" vertical="center" wrapText="1"/>
    </xf>
    <xf numFmtId="173" fontId="8" fillId="0" borderId="0" xfId="57" applyNumberFormat="1" applyFont="1" applyAlignment="1">
      <alignment horizontal="center" vertical="center"/>
    </xf>
    <xf numFmtId="179" fontId="8" fillId="0" borderId="0" xfId="57" applyNumberFormat="1" applyFont="1" applyAlignment="1">
      <alignment horizontal="right" vertical="center"/>
    </xf>
    <xf numFmtId="0" fontId="14" fillId="0" borderId="12" xfId="57" applyFont="1" applyBorder="1" applyAlignment="1">
      <alignment horizontal="center" vertical="center" wrapText="1"/>
    </xf>
    <xf numFmtId="0" fontId="14" fillId="0" borderId="18" xfId="57" applyFont="1" applyBorder="1" applyAlignment="1">
      <alignment horizontal="center" vertical="center"/>
    </xf>
    <xf numFmtId="0" fontId="14" fillId="0" borderId="12" xfId="57" applyFont="1" applyBorder="1" applyAlignment="1">
      <alignment horizontal="center" vertical="center"/>
    </xf>
    <xf numFmtId="177" fontId="16" fillId="0" borderId="0" xfId="0" applyNumberFormat="1" applyFont="1" applyAlignment="1">
      <alignment horizontal="right" vertical="center"/>
    </xf>
    <xf numFmtId="3" fontId="14" fillId="0" borderId="22" xfId="28" applyNumberFormat="1" applyFont="1" applyBorder="1" applyAlignment="1">
      <alignment horizontal="center" vertical="center"/>
    </xf>
    <xf numFmtId="0" fontId="14" fillId="0" borderId="22" xfId="52" applyFont="1" applyBorder="1" applyAlignment="1">
      <alignment horizontal="center" vertical="top"/>
    </xf>
    <xf numFmtId="3" fontId="15" fillId="0" borderId="22" xfId="28" applyNumberFormat="1" applyFont="1" applyBorder="1" applyAlignment="1">
      <alignment horizontal="right"/>
    </xf>
    <xf numFmtId="0" fontId="14" fillId="0" borderId="21" xfId="57" applyFont="1" applyBorder="1" applyAlignment="1">
      <alignment horizontal="center" vertical="center" wrapText="1"/>
    </xf>
    <xf numFmtId="0" fontId="14" fillId="0" borderId="21" xfId="57" applyFont="1" applyBorder="1" applyAlignment="1">
      <alignment horizontal="center" vertical="center"/>
    </xf>
    <xf numFmtId="0" fontId="15" fillId="0" borderId="21" xfId="57" applyFont="1" applyBorder="1" applyAlignment="1">
      <alignment horizontal="center" vertical="center"/>
    </xf>
    <xf numFmtId="3" fontId="14" fillId="0" borderId="17" xfId="28" applyNumberFormat="1" applyFont="1" applyBorder="1" applyAlignment="1">
      <alignment horizontal="center" vertical="center"/>
    </xf>
    <xf numFmtId="3" fontId="15" fillId="0" borderId="17" xfId="28" applyNumberFormat="1" applyFont="1" applyBorder="1" applyAlignment="1">
      <alignment horizontal="right"/>
    </xf>
    <xf numFmtId="0" fontId="14" fillId="0" borderId="23" xfId="52" applyFont="1" applyBorder="1" applyAlignment="1">
      <alignment horizontal="center" vertical="center"/>
    </xf>
    <xf numFmtId="1" fontId="14" fillId="0" borderId="23" xfId="52" applyNumberFormat="1" applyFont="1" applyBorder="1" applyAlignment="1">
      <alignment horizontal="center" vertical="center"/>
    </xf>
    <xf numFmtId="1" fontId="14" fillId="0" borderId="23" xfId="52" applyNumberFormat="1" applyFont="1" applyBorder="1" applyAlignment="1">
      <alignment horizontal="center" vertical="top"/>
    </xf>
    <xf numFmtId="0" fontId="14" fillId="0" borderId="23" xfId="52" applyFont="1" applyBorder="1" applyAlignment="1">
      <alignment horizontal="center" vertical="top"/>
    </xf>
    <xf numFmtId="0" fontId="14" fillId="0" borderId="27" xfId="52" applyFont="1" applyBorder="1" applyAlignment="1">
      <alignment horizontal="center" vertical="top"/>
    </xf>
    <xf numFmtId="0" fontId="14" fillId="0" borderId="28" xfId="52" applyFont="1" applyBorder="1" applyAlignment="1">
      <alignment horizontal="center" vertical="top"/>
    </xf>
    <xf numFmtId="3" fontId="14" fillId="0" borderId="24" xfId="28" applyNumberFormat="1" applyFont="1" applyBorder="1" applyAlignment="1">
      <alignment horizontal="center" vertical="center"/>
    </xf>
    <xf numFmtId="3" fontId="14" fillId="0" borderId="25" xfId="28" applyNumberFormat="1" applyFont="1" applyBorder="1" applyAlignment="1">
      <alignment horizontal="center" vertical="center"/>
    </xf>
    <xf numFmtId="0" fontId="14" fillId="0" borderId="34" xfId="57" applyFont="1" applyBorder="1" applyAlignment="1">
      <alignment horizontal="center" vertical="center"/>
    </xf>
    <xf numFmtId="0" fontId="14" fillId="0" borderId="35" xfId="57" applyFont="1" applyBorder="1" applyAlignment="1">
      <alignment horizontal="center" vertical="center"/>
    </xf>
    <xf numFmtId="168" fontId="14" fillId="26" borderId="36" xfId="57" applyNumberFormat="1" applyFont="1" applyFill="1" applyBorder="1" applyAlignment="1">
      <alignment horizontal="center" vertical="center"/>
    </xf>
    <xf numFmtId="0" fontId="21" fillId="0" borderId="0" xfId="45" applyFont="1" applyAlignment="1">
      <alignment horizontal="center"/>
    </xf>
    <xf numFmtId="0" fontId="58" fillId="31" borderId="0" xfId="0" applyFont="1" applyFill="1" applyAlignment="1">
      <alignment horizontal="center" vertical="center" wrapText="1"/>
    </xf>
    <xf numFmtId="0" fontId="58" fillId="31" borderId="42" xfId="0" applyFont="1" applyFill="1" applyBorder="1" applyAlignment="1">
      <alignment horizontal="left" vertical="center" wrapText="1"/>
    </xf>
    <xf numFmtId="0" fontId="54" fillId="30" borderId="43" xfId="0" applyFont="1" applyFill="1" applyBorder="1" applyAlignment="1">
      <alignment horizontal="center" vertical="center" wrapText="1"/>
    </xf>
    <xf numFmtId="0" fontId="59" fillId="30" borderId="43" xfId="0" applyFont="1" applyFill="1" applyBorder="1" applyAlignment="1">
      <alignment horizontal="center" vertical="center" wrapText="1"/>
    </xf>
    <xf numFmtId="0" fontId="60" fillId="31" borderId="42" xfId="0" applyFont="1" applyFill="1" applyBorder="1" applyAlignment="1">
      <alignment horizontal="left" vertical="center" wrapText="1"/>
    </xf>
    <xf numFmtId="0" fontId="62" fillId="0" borderId="0" xfId="0" applyFont="1" applyAlignment="1">
      <alignment horizontal="center" vertical="center"/>
    </xf>
    <xf numFmtId="177" fontId="21" fillId="0" borderId="0" xfId="0" applyNumberFormat="1" applyFont="1" applyAlignment="1">
      <alignment horizontal="right" vertical="center"/>
    </xf>
    <xf numFmtId="0" fontId="62" fillId="0" borderId="0" xfId="0" applyFont="1" applyAlignment="1">
      <alignment horizontal="right" vertical="center"/>
    </xf>
    <xf numFmtId="0" fontId="62" fillId="0" borderId="0" xfId="0" applyFont="1"/>
    <xf numFmtId="0" fontId="63" fillId="0" borderId="0" xfId="50" applyFont="1"/>
    <xf numFmtId="0" fontId="44" fillId="0" borderId="0" xfId="47" applyFont="1"/>
    <xf numFmtId="0" fontId="44" fillId="0" borderId="0" xfId="0" applyFont="1"/>
    <xf numFmtId="0" fontId="44" fillId="0" borderId="0" xfId="48" applyFont="1"/>
    <xf numFmtId="0" fontId="44" fillId="0" borderId="0" xfId="45" applyFont="1"/>
    <xf numFmtId="0" fontId="12" fillId="0" borderId="0" xfId="50"/>
    <xf numFmtId="0" fontId="8" fillId="0" borderId="0" xfId="48"/>
    <xf numFmtId="0" fontId="8" fillId="0" borderId="0" xfId="45"/>
    <xf numFmtId="0" fontId="44" fillId="0" borderId="0" xfId="60" applyFont="1"/>
    <xf numFmtId="0" fontId="63" fillId="0" borderId="0" xfId="62" applyFont="1"/>
    <xf numFmtId="0" fontId="63" fillId="0" borderId="0" xfId="61" applyFont="1"/>
    <xf numFmtId="0" fontId="12" fillId="0" borderId="0" xfId="62"/>
    <xf numFmtId="0" fontId="12" fillId="0" borderId="0" xfId="61"/>
    <xf numFmtId="165" fontId="63" fillId="0" borderId="0" xfId="62" applyNumberFormat="1" applyFont="1"/>
    <xf numFmtId="165" fontId="63" fillId="0" borderId="0" xfId="61" applyNumberFormat="1" applyFont="1"/>
    <xf numFmtId="0" fontId="12" fillId="0" borderId="0" xfId="51"/>
    <xf numFmtId="0" fontId="12" fillId="0" borderId="0" xfId="51" applyAlignment="1">
      <alignment horizontal="right"/>
    </xf>
    <xf numFmtId="0" fontId="12" fillId="0" borderId="0" xfId="56"/>
    <xf numFmtId="0" fontId="63" fillId="0" borderId="0" xfId="51" applyFont="1"/>
    <xf numFmtId="0" fontId="63" fillId="0" borderId="0" xfId="51" applyFont="1" applyAlignment="1">
      <alignment horizontal="right"/>
    </xf>
    <xf numFmtId="49" fontId="63" fillId="0" borderId="0" xfId="51" applyNumberFormat="1" applyFont="1" applyAlignment="1">
      <alignment horizontal="right"/>
    </xf>
    <xf numFmtId="0" fontId="44" fillId="0" borderId="0" xfId="57" applyFont="1"/>
    <xf numFmtId="0" fontId="44" fillId="0" borderId="0" xfId="57" applyFont="1" applyAlignment="1">
      <alignment horizontal="centerContinuous"/>
    </xf>
    <xf numFmtId="0" fontId="63" fillId="0" borderId="0" xfId="56" applyFont="1"/>
    <xf numFmtId="0" fontId="44" fillId="0" borderId="0" xfId="55" applyFont="1"/>
    <xf numFmtId="0" fontId="63" fillId="0" borderId="0" xfId="54" applyFont="1"/>
    <xf numFmtId="0" fontId="63" fillId="0" borderId="0" xfId="53" applyFont="1"/>
    <xf numFmtId="0" fontId="44" fillId="0" borderId="0" xfId="52" applyFont="1" applyAlignment="1">
      <alignment vertical="top"/>
    </xf>
    <xf numFmtId="0" fontId="44" fillId="0" borderId="0" xfId="52" applyFont="1" applyAlignment="1">
      <alignment horizontal="center" vertical="top"/>
    </xf>
    <xf numFmtId="0" fontId="52" fillId="0" borderId="0" xfId="52" applyFont="1" applyAlignment="1">
      <alignment vertical="top"/>
    </xf>
    <xf numFmtId="0" fontId="63" fillId="0" borderId="0" xfId="59" applyFont="1"/>
    <xf numFmtId="0" fontId="12" fillId="0" borderId="0" xfId="59"/>
    <xf numFmtId="0" fontId="66" fillId="0" borderId="0" xfId="0" applyFont="1" applyAlignment="1">
      <alignment horizontal="left" vertical="center"/>
    </xf>
    <xf numFmtId="0" fontId="65" fillId="0" borderId="0" xfId="0" applyFont="1" applyAlignment="1">
      <alignment horizontal="left" vertical="center"/>
    </xf>
    <xf numFmtId="0" fontId="67" fillId="0" borderId="0" xfId="76" applyFont="1" applyBorder="1" applyAlignment="1">
      <alignment horizontal="center" vertical="center"/>
    </xf>
    <xf numFmtId="0" fontId="65" fillId="0" borderId="0" xfId="0" applyFont="1" applyAlignment="1">
      <alignment horizontal="center" vertical="center"/>
    </xf>
    <xf numFmtId="0" fontId="65" fillId="0" borderId="0" xfId="0" applyFont="1" applyAlignment="1">
      <alignment horizontal="left"/>
    </xf>
    <xf numFmtId="0" fontId="65" fillId="0" borderId="0" xfId="0" applyFont="1" applyAlignment="1">
      <alignment horizontal="center"/>
    </xf>
    <xf numFmtId="0" fontId="65" fillId="0" borderId="0" xfId="0" applyFont="1"/>
    <xf numFmtId="0" fontId="65" fillId="0" borderId="15" xfId="62" applyFont="1" applyBorder="1" applyAlignment="1">
      <alignment horizontal="left" vertical="top"/>
    </xf>
    <xf numFmtId="0" fontId="65" fillId="0" borderId="15" xfId="62" applyFont="1" applyBorder="1" applyAlignment="1">
      <alignment horizontal="right" vertical="top"/>
    </xf>
    <xf numFmtId="0" fontId="65" fillId="0" borderId="17" xfId="62" applyFont="1" applyBorder="1" applyAlignment="1">
      <alignment wrapText="1"/>
    </xf>
    <xf numFmtId="0" fontId="65" fillId="0" borderId="22" xfId="62" applyFont="1" applyBorder="1" applyAlignment="1">
      <alignment wrapText="1"/>
    </xf>
    <xf numFmtId="0" fontId="65" fillId="0" borderId="22" xfId="62" applyFont="1" applyBorder="1"/>
    <xf numFmtId="0" fontId="60" fillId="31" borderId="43" xfId="0" applyFont="1" applyFill="1" applyBorder="1" applyAlignment="1">
      <alignment horizontal="left" vertical="center" wrapText="1"/>
    </xf>
    <xf numFmtId="3" fontId="59" fillId="30" borderId="43" xfId="0" applyNumberFormat="1" applyFont="1" applyFill="1" applyBorder="1" applyAlignment="1">
      <alignment horizontal="right" vertical="center" wrapText="1"/>
    </xf>
    <xf numFmtId="0" fontId="59" fillId="30" borderId="43" xfId="0" applyFont="1" applyFill="1" applyBorder="1" applyAlignment="1">
      <alignment horizontal="right" vertical="center" wrapText="1"/>
    </xf>
    <xf numFmtId="0" fontId="58" fillId="31" borderId="42" xfId="0" applyFont="1" applyFill="1" applyBorder="1" applyAlignment="1">
      <alignment horizontal="right" vertical="center" wrapText="1"/>
    </xf>
    <xf numFmtId="3" fontId="54" fillId="30" borderId="43" xfId="0" applyNumberFormat="1" applyFont="1" applyFill="1" applyBorder="1" applyAlignment="1">
      <alignment horizontal="right" vertical="center" wrapText="1"/>
    </xf>
    <xf numFmtId="0" fontId="54" fillId="30" borderId="43" xfId="0" applyFont="1" applyFill="1" applyBorder="1" applyAlignment="1">
      <alignment horizontal="right" vertical="center" wrapText="1"/>
    </xf>
    <xf numFmtId="0" fontId="60" fillId="31" borderId="42" xfId="0" applyFont="1" applyFill="1" applyBorder="1" applyAlignment="1">
      <alignment horizontal="right" vertical="center" wrapText="1"/>
    </xf>
    <xf numFmtId="0" fontId="58" fillId="31" borderId="0" xfId="0" applyFont="1" applyFill="1" applyAlignment="1">
      <alignment horizontal="right" vertical="center" wrapText="1"/>
    </xf>
    <xf numFmtId="0" fontId="58" fillId="31" borderId="0" xfId="0" applyFont="1" applyFill="1" applyAlignment="1">
      <alignment horizontal="center" wrapText="1"/>
    </xf>
    <xf numFmtId="0" fontId="60" fillId="31" borderId="43" xfId="0" applyFont="1" applyFill="1" applyBorder="1" applyAlignment="1">
      <alignment horizontal="right" vertical="center" wrapText="1"/>
    </xf>
    <xf numFmtId="0" fontId="58" fillId="31" borderId="43" xfId="0" applyFont="1" applyFill="1" applyBorder="1" applyAlignment="1">
      <alignment horizontal="right" vertical="center" wrapText="1"/>
    </xf>
    <xf numFmtId="16" fontId="58" fillId="31" borderId="42" xfId="0" quotePrefix="1" applyNumberFormat="1" applyFont="1" applyFill="1" applyBorder="1" applyAlignment="1">
      <alignment horizontal="right" vertical="center" wrapText="1"/>
    </xf>
    <xf numFmtId="17" fontId="58" fillId="31" borderId="42" xfId="0" quotePrefix="1" applyNumberFormat="1" applyFont="1" applyFill="1" applyBorder="1" applyAlignment="1">
      <alignment horizontal="right" vertical="center" wrapText="1"/>
    </xf>
    <xf numFmtId="0" fontId="54" fillId="30" borderId="43" xfId="0" applyFont="1" applyFill="1" applyBorder="1" applyAlignment="1">
      <alignment horizontal="right" vertical="center" wrapText="1" indent="3"/>
    </xf>
    <xf numFmtId="0" fontId="59" fillId="30" borderId="43" xfId="0" applyFont="1" applyFill="1" applyBorder="1" applyAlignment="1">
      <alignment horizontal="right" vertical="center" wrapText="1" indent="3"/>
    </xf>
    <xf numFmtId="0" fontId="58" fillId="34" borderId="0" xfId="0" applyFont="1" applyFill="1" applyAlignment="1">
      <alignment horizontal="center" wrapText="1"/>
    </xf>
    <xf numFmtId="0" fontId="58" fillId="34" borderId="43" xfId="0" applyFont="1" applyFill="1" applyBorder="1" applyAlignment="1">
      <alignment horizontal="left" vertical="center" wrapText="1"/>
    </xf>
    <xf numFmtId="0" fontId="60" fillId="34" borderId="43" xfId="0" applyFont="1" applyFill="1" applyBorder="1" applyAlignment="1">
      <alignment horizontal="left" vertical="center" wrapText="1"/>
    </xf>
    <xf numFmtId="0" fontId="69" fillId="0" borderId="0" xfId="0" applyFont="1" applyAlignment="1">
      <alignment vertical="center"/>
    </xf>
    <xf numFmtId="0" fontId="65" fillId="24" borderId="15" xfId="0" applyFont="1" applyFill="1" applyBorder="1" applyAlignment="1">
      <alignment horizontal="left"/>
    </xf>
    <xf numFmtId="0" fontId="65" fillId="24" borderId="0" xfId="0" applyFont="1" applyFill="1" applyAlignment="1">
      <alignment horizontal="left"/>
    </xf>
    <xf numFmtId="0" fontId="65" fillId="24" borderId="16" xfId="0" applyFont="1" applyFill="1" applyBorder="1" applyAlignment="1">
      <alignment horizontal="left"/>
    </xf>
    <xf numFmtId="0" fontId="65" fillId="24" borderId="15" xfId="0" applyFont="1" applyFill="1" applyBorder="1" applyAlignment="1">
      <alignment horizontal="left" vertical="top" wrapText="1" indent="1"/>
    </xf>
    <xf numFmtId="0" fontId="65" fillId="24" borderId="0" xfId="0" applyFont="1" applyFill="1" applyAlignment="1">
      <alignment horizontal="justify" vertical="top" wrapText="1"/>
    </xf>
    <xf numFmtId="0" fontId="65" fillId="24" borderId="16" xfId="0" applyFont="1" applyFill="1" applyBorder="1" applyAlignment="1">
      <alignment horizontal="justify" vertical="top" wrapText="1"/>
    </xf>
    <xf numFmtId="0" fontId="70" fillId="0" borderId="0" xfId="0" applyFont="1" applyAlignment="1">
      <alignment vertical="center"/>
    </xf>
    <xf numFmtId="0" fontId="65" fillId="24" borderId="15" xfId="0" applyFont="1" applyFill="1" applyBorder="1" applyAlignment="1">
      <alignment horizontal="left" vertical="top" indent="1"/>
    </xf>
    <xf numFmtId="0" fontId="65" fillId="24" borderId="0" xfId="0" applyFont="1" applyFill="1" applyAlignment="1">
      <alignment vertical="top"/>
    </xf>
    <xf numFmtId="0" fontId="65" fillId="24" borderId="16" xfId="0" applyFont="1" applyFill="1" applyBorder="1" applyAlignment="1">
      <alignment vertical="top"/>
    </xf>
    <xf numFmtId="0" fontId="65" fillId="24" borderId="17" xfId="0" applyFont="1" applyFill="1" applyBorder="1"/>
    <xf numFmtId="0" fontId="65" fillId="0" borderId="22" xfId="0" applyFont="1" applyBorder="1"/>
    <xf numFmtId="0" fontId="65" fillId="0" borderId="21" xfId="0" applyFont="1" applyBorder="1"/>
    <xf numFmtId="0" fontId="71" fillId="0" borderId="0" xfId="0" applyFont="1" applyAlignment="1">
      <alignment vertical="center"/>
    </xf>
    <xf numFmtId="0" fontId="71" fillId="0" borderId="0" xfId="0" applyFont="1"/>
    <xf numFmtId="0" fontId="58" fillId="34" borderId="0" xfId="0" applyFont="1" applyFill="1" applyAlignment="1">
      <alignment horizontal="left" wrapText="1"/>
    </xf>
    <xf numFmtId="0" fontId="58" fillId="34" borderId="42" xfId="0" applyFont="1" applyFill="1" applyBorder="1" applyAlignment="1">
      <alignment horizontal="left" vertical="center" wrapText="1"/>
    </xf>
    <xf numFmtId="181" fontId="54" fillId="30" borderId="43" xfId="0" applyNumberFormat="1" applyFont="1" applyFill="1" applyBorder="1" applyAlignment="1">
      <alignment horizontal="right" vertical="center" wrapText="1"/>
    </xf>
    <xf numFmtId="0" fontId="60" fillId="34" borderId="42" xfId="0" applyFont="1" applyFill="1" applyBorder="1" applyAlignment="1">
      <alignment horizontal="left" vertical="center" wrapText="1" indent="2"/>
    </xf>
    <xf numFmtId="181" fontId="59" fillId="30" borderId="43" xfId="0" applyNumberFormat="1" applyFont="1" applyFill="1" applyBorder="1" applyAlignment="1">
      <alignment horizontal="right" vertical="center" wrapText="1"/>
    </xf>
    <xf numFmtId="164" fontId="54" fillId="30" borderId="43" xfId="0" applyNumberFormat="1" applyFont="1" applyFill="1" applyBorder="1" applyAlignment="1">
      <alignment horizontal="right" vertical="center" wrapText="1"/>
    </xf>
    <xf numFmtId="10" fontId="54" fillId="30" borderId="43" xfId="0" applyNumberFormat="1" applyFont="1" applyFill="1" applyBorder="1" applyAlignment="1">
      <alignment horizontal="right" vertical="center" wrapText="1"/>
    </xf>
    <xf numFmtId="0" fontId="58" fillId="32" borderId="0" xfId="0" applyFont="1" applyFill="1" applyAlignment="1">
      <alignment horizontal="left" wrapText="1"/>
    </xf>
    <xf numFmtId="0" fontId="58" fillId="32" borderId="0" xfId="0" applyFont="1" applyFill="1" applyAlignment="1">
      <alignment horizontal="center" wrapText="1"/>
    </xf>
    <xf numFmtId="0" fontId="58" fillId="32" borderId="42" xfId="0" applyFont="1" applyFill="1" applyBorder="1" applyAlignment="1">
      <alignment horizontal="right" vertical="center" wrapText="1"/>
    </xf>
    <xf numFmtId="0" fontId="72" fillId="33" borderId="43" xfId="0" applyFont="1" applyFill="1" applyBorder="1" applyAlignment="1">
      <alignment horizontal="right" vertical="center" wrapText="1"/>
    </xf>
    <xf numFmtId="0" fontId="73" fillId="33" borderId="43" xfId="0" applyFont="1" applyFill="1" applyBorder="1" applyAlignment="1">
      <alignment horizontal="right" vertical="center" wrapText="1"/>
    </xf>
    <xf numFmtId="0" fontId="60" fillId="32" borderId="42" xfId="0" applyFont="1" applyFill="1" applyBorder="1" applyAlignment="1">
      <alignment horizontal="right" vertical="center" wrapText="1"/>
    </xf>
    <xf numFmtId="3" fontId="72" fillId="33" borderId="43" xfId="0" applyNumberFormat="1" applyFont="1" applyFill="1" applyBorder="1" applyAlignment="1">
      <alignment horizontal="right" vertical="center" wrapText="1"/>
    </xf>
    <xf numFmtId="3" fontId="73" fillId="33" borderId="43" xfId="0" applyNumberFormat="1" applyFont="1" applyFill="1" applyBorder="1" applyAlignment="1">
      <alignment horizontal="right" vertical="center" wrapText="1"/>
    </xf>
    <xf numFmtId="0" fontId="58" fillId="32" borderId="0" xfId="0" applyFont="1" applyFill="1" applyAlignment="1">
      <alignment horizontal="right" wrapText="1"/>
    </xf>
    <xf numFmtId="0" fontId="60" fillId="32" borderId="43" xfId="0" applyFont="1" applyFill="1" applyBorder="1" applyAlignment="1">
      <alignment horizontal="center" vertical="center" wrapText="1"/>
    </xf>
    <xf numFmtId="3" fontId="59" fillId="30" borderId="43" xfId="0" applyNumberFormat="1" applyFont="1" applyFill="1" applyBorder="1" applyAlignment="1">
      <alignment horizontal="right" vertical="center" wrapText="1" indent="1"/>
    </xf>
    <xf numFmtId="0" fontId="59" fillId="30" borderId="43" xfId="0" applyFont="1" applyFill="1" applyBorder="1" applyAlignment="1">
      <alignment horizontal="right" vertical="center" wrapText="1" indent="1"/>
    </xf>
    <xf numFmtId="182" fontId="58" fillId="32" borderId="0" xfId="0" applyNumberFormat="1" applyFont="1" applyFill="1" applyAlignment="1">
      <alignment horizontal="center" wrapText="1"/>
    </xf>
    <xf numFmtId="0" fontId="60" fillId="32" borderId="43" xfId="0" applyFont="1" applyFill="1" applyBorder="1" applyAlignment="1">
      <alignment horizontal="left" vertical="center" wrapText="1"/>
    </xf>
    <xf numFmtId="165" fontId="59" fillId="30" borderId="43" xfId="0" applyNumberFormat="1" applyFont="1" applyFill="1" applyBorder="1" applyAlignment="1">
      <alignment horizontal="right" vertical="center" wrapText="1"/>
    </xf>
    <xf numFmtId="0" fontId="58" fillId="32" borderId="43" xfId="0" applyFont="1" applyFill="1" applyBorder="1" applyAlignment="1">
      <alignment horizontal="left" vertical="center" wrapText="1"/>
    </xf>
    <xf numFmtId="165" fontId="54" fillId="30" borderId="43" xfId="0" applyNumberFormat="1" applyFont="1" applyFill="1" applyBorder="1" applyAlignment="1">
      <alignment horizontal="right" vertical="center" wrapText="1"/>
    </xf>
    <xf numFmtId="165" fontId="59" fillId="30" borderId="43" xfId="0" applyNumberFormat="1" applyFont="1" applyFill="1" applyBorder="1" applyAlignment="1">
      <alignment horizontal="center" vertical="center" wrapText="1"/>
    </xf>
    <xf numFmtId="165" fontId="54" fillId="30" borderId="43" xfId="0" applyNumberFormat="1" applyFont="1" applyFill="1" applyBorder="1" applyAlignment="1">
      <alignment horizontal="center" vertical="center" wrapText="1"/>
    </xf>
    <xf numFmtId="165" fontId="54" fillId="30" borderId="43" xfId="0" quotePrefix="1" applyNumberFormat="1" applyFont="1" applyFill="1" applyBorder="1" applyAlignment="1">
      <alignment horizontal="center" vertical="center" wrapText="1"/>
    </xf>
    <xf numFmtId="0" fontId="58" fillId="32" borderId="47" xfId="0" applyFont="1" applyFill="1" applyBorder="1" applyAlignment="1">
      <alignment horizontal="left" vertical="center" wrapText="1"/>
    </xf>
    <xf numFmtId="165" fontId="54" fillId="30" borderId="47" xfId="0" applyNumberFormat="1" applyFont="1" applyFill="1" applyBorder="1" applyAlignment="1">
      <alignment horizontal="right" vertical="center" wrapText="1"/>
    </xf>
    <xf numFmtId="0" fontId="51" fillId="0" borderId="0" xfId="76" applyBorder="1" applyAlignment="1">
      <alignment horizontal="center" vertical="center"/>
    </xf>
    <xf numFmtId="0" fontId="71" fillId="0" borderId="0" xfId="0" applyFont="1" applyAlignment="1">
      <alignment horizontal="center"/>
    </xf>
    <xf numFmtId="0" fontId="71" fillId="0" borderId="0" xfId="0" applyFont="1" applyAlignment="1">
      <alignment horizontal="left" vertical="center" indent="2"/>
    </xf>
    <xf numFmtId="0" fontId="76" fillId="0" borderId="0" xfId="76" applyFont="1" applyBorder="1" applyAlignment="1">
      <alignment horizontal="center" vertical="center"/>
    </xf>
    <xf numFmtId="0" fontId="71" fillId="0" borderId="0" xfId="0" applyFont="1" applyAlignment="1">
      <alignment horizontal="left" vertical="center"/>
    </xf>
    <xf numFmtId="0" fontId="61" fillId="0" borderId="0" xfId="76" applyFont="1" applyBorder="1" applyAlignment="1">
      <alignment horizontal="center" vertical="center"/>
    </xf>
    <xf numFmtId="0" fontId="61" fillId="0" borderId="0" xfId="76" applyFont="1" applyFill="1" applyBorder="1" applyAlignment="1">
      <alignment horizontal="center" vertical="center"/>
    </xf>
    <xf numFmtId="0" fontId="75" fillId="29" borderId="40" xfId="62" applyFont="1" applyFill="1" applyBorder="1" applyAlignment="1">
      <alignment horizontal="center" vertical="center"/>
    </xf>
    <xf numFmtId="165" fontId="71" fillId="0" borderId="49" xfId="62" applyNumberFormat="1" applyFont="1" applyBorder="1" applyAlignment="1">
      <alignment horizontal="center" vertical="center"/>
    </xf>
    <xf numFmtId="165" fontId="71" fillId="0" borderId="50" xfId="62" applyNumberFormat="1" applyFont="1" applyBorder="1" applyAlignment="1">
      <alignment horizontal="center" vertical="center"/>
    </xf>
    <xf numFmtId="165" fontId="71" fillId="0" borderId="52" xfId="62" applyNumberFormat="1" applyFont="1" applyBorder="1" applyAlignment="1">
      <alignment horizontal="center" vertical="center"/>
    </xf>
    <xf numFmtId="165" fontId="71" fillId="0" borderId="53" xfId="62" applyNumberFormat="1" applyFont="1" applyBorder="1" applyAlignment="1">
      <alignment horizontal="center" vertical="center"/>
    </xf>
    <xf numFmtId="165" fontId="71" fillId="0" borderId="0" xfId="62" applyNumberFormat="1" applyFont="1" applyAlignment="1">
      <alignment horizontal="center" vertical="center"/>
    </xf>
    <xf numFmtId="165" fontId="71" fillId="0" borderId="16" xfId="62" applyNumberFormat="1" applyFont="1" applyBorder="1" applyAlignment="1">
      <alignment horizontal="center" vertical="center"/>
    </xf>
    <xf numFmtId="165" fontId="71" fillId="0" borderId="22" xfId="62" applyNumberFormat="1" applyFont="1" applyBorder="1" applyAlignment="1">
      <alignment horizontal="center" vertical="center"/>
    </xf>
    <xf numFmtId="165" fontId="71" fillId="0" borderId="21" xfId="62" applyNumberFormat="1" applyFont="1" applyBorder="1" applyAlignment="1">
      <alignment horizontal="center" vertical="center"/>
    </xf>
    <xf numFmtId="0" fontId="75" fillId="0" borderId="0" xfId="0" applyFont="1" applyAlignment="1">
      <alignment horizontal="left" vertical="center"/>
    </xf>
    <xf numFmtId="0" fontId="61" fillId="0" borderId="0" xfId="76" applyFont="1" applyBorder="1" applyAlignment="1">
      <alignment horizontal="left" vertical="center" indent="2"/>
    </xf>
    <xf numFmtId="0" fontId="64" fillId="0" borderId="0" xfId="0" applyFont="1" applyAlignment="1">
      <alignment horizontal="left" vertical="center"/>
    </xf>
    <xf numFmtId="0" fontId="74" fillId="27" borderId="39" xfId="56" applyFont="1" applyFill="1" applyBorder="1" applyAlignment="1">
      <alignment horizontal="center" vertical="center" wrapText="1"/>
    </xf>
    <xf numFmtId="0" fontId="74" fillId="27" borderId="37" xfId="56" applyFont="1" applyFill="1" applyBorder="1" applyAlignment="1">
      <alignment horizontal="center" vertical="center" wrapText="1"/>
    </xf>
    <xf numFmtId="0" fontId="74" fillId="27" borderId="38" xfId="56" applyFont="1" applyFill="1" applyBorder="1" applyAlignment="1">
      <alignment horizontal="center" vertical="center" wrapText="1"/>
    </xf>
    <xf numFmtId="0" fontId="65" fillId="0" borderId="0" xfId="62" applyFont="1" applyAlignment="1">
      <alignment horizontal="left" vertical="top" wrapText="1"/>
    </xf>
    <xf numFmtId="0" fontId="65" fillId="0" borderId="16" xfId="62" applyFont="1" applyBorder="1" applyAlignment="1">
      <alignment horizontal="left" vertical="top" wrapText="1"/>
    </xf>
    <xf numFmtId="0" fontId="61" fillId="0" borderId="22" xfId="76" applyFont="1" applyBorder="1" applyAlignment="1">
      <alignment horizontal="right"/>
    </xf>
    <xf numFmtId="0" fontId="61" fillId="0" borderId="21" xfId="76" applyFont="1" applyBorder="1" applyAlignment="1">
      <alignment horizontal="right"/>
    </xf>
    <xf numFmtId="0" fontId="71" fillId="0" borderId="13" xfId="62" applyFont="1" applyBorder="1" applyAlignment="1">
      <alignment horizontal="left" vertical="center" indent="3"/>
    </xf>
    <xf numFmtId="0" fontId="71" fillId="0" borderId="0" xfId="62" applyFont="1" applyAlignment="1">
      <alignment horizontal="left" vertical="center" indent="3"/>
    </xf>
    <xf numFmtId="0" fontId="75" fillId="29" borderId="39" xfId="62" applyFont="1" applyFill="1" applyBorder="1" applyAlignment="1">
      <alignment horizontal="center" vertical="center" wrapText="1"/>
    </xf>
    <xf numFmtId="0" fontId="75" fillId="29" borderId="38" xfId="62" applyFont="1" applyFill="1" applyBorder="1" applyAlignment="1">
      <alignment horizontal="center" vertical="center" wrapText="1"/>
    </xf>
    <xf numFmtId="0" fontId="71" fillId="0" borderId="17" xfId="62" applyFont="1" applyBorder="1" applyAlignment="1">
      <alignment horizontal="left" vertical="center" indent="3"/>
    </xf>
    <xf numFmtId="0" fontId="71" fillId="0" borderId="22" xfId="62" applyFont="1" applyBorder="1" applyAlignment="1">
      <alignment horizontal="left" vertical="center" indent="3"/>
    </xf>
    <xf numFmtId="0" fontId="71" fillId="0" borderId="51" xfId="62" applyFont="1" applyBorder="1" applyAlignment="1">
      <alignment vertical="center"/>
    </xf>
    <xf numFmtId="0" fontId="71" fillId="0" borderId="52" xfId="62" applyFont="1" applyBorder="1" applyAlignment="1">
      <alignment vertical="center"/>
    </xf>
    <xf numFmtId="0" fontId="71" fillId="0" borderId="48" xfId="62" applyFont="1" applyBorder="1" applyAlignment="1">
      <alignment vertical="center"/>
    </xf>
    <xf numFmtId="0" fontId="71" fillId="0" borderId="49" xfId="62" applyFont="1" applyBorder="1" applyAlignment="1">
      <alignment vertical="center"/>
    </xf>
    <xf numFmtId="0" fontId="71" fillId="0" borderId="51" xfId="62" applyFont="1" applyBorder="1" applyAlignment="1">
      <alignment horizontal="left" vertical="center"/>
    </xf>
    <xf numFmtId="0" fontId="71" fillId="0" borderId="52" xfId="62" applyFont="1" applyBorder="1" applyAlignment="1">
      <alignment horizontal="left" vertical="center"/>
    </xf>
    <xf numFmtId="0" fontId="71" fillId="0" borderId="17" xfId="62" applyFont="1" applyBorder="1" applyAlignment="1">
      <alignment horizontal="left" vertical="center"/>
    </xf>
    <xf numFmtId="0" fontId="71" fillId="0" borderId="22" xfId="62" applyFont="1" applyBorder="1" applyAlignment="1">
      <alignment horizontal="left" vertical="center"/>
    </xf>
    <xf numFmtId="0" fontId="55" fillId="30" borderId="44" xfId="0" applyFont="1" applyFill="1" applyBorder="1" applyAlignment="1">
      <alignment horizontal="center" vertical="center" wrapText="1"/>
    </xf>
    <xf numFmtId="0" fontId="53" fillId="30" borderId="45" xfId="0" applyFont="1" applyFill="1" applyBorder="1" applyAlignment="1">
      <alignment vertical="center" wrapText="1"/>
    </xf>
    <xf numFmtId="0" fontId="61" fillId="0" borderId="58" xfId="76" applyFont="1" applyBorder="1" applyAlignment="1">
      <alignment horizontal="right"/>
    </xf>
    <xf numFmtId="0" fontId="53" fillId="30" borderId="0" xfId="0" applyFont="1" applyFill="1" applyAlignment="1">
      <alignment vertical="center" wrapText="1"/>
    </xf>
    <xf numFmtId="0" fontId="68" fillId="31" borderId="43" xfId="0" applyFont="1" applyFill="1" applyBorder="1" applyAlignment="1">
      <alignment horizontal="left" wrapText="1"/>
    </xf>
    <xf numFmtId="0" fontId="68" fillId="31" borderId="41" xfId="0" applyFont="1" applyFill="1" applyBorder="1" applyAlignment="1">
      <alignment horizontal="left" wrapText="1"/>
    </xf>
    <xf numFmtId="0" fontId="58" fillId="31" borderId="43" xfId="0" applyFont="1" applyFill="1" applyBorder="1" applyAlignment="1">
      <alignment horizontal="center" vertical="center" wrapText="1"/>
    </xf>
    <xf numFmtId="0" fontId="54" fillId="30" borderId="46" xfId="0" applyFont="1" applyFill="1" applyBorder="1" applyAlignment="1">
      <alignment horizontal="left" vertical="center" wrapText="1"/>
    </xf>
    <xf numFmtId="0" fontId="58" fillId="31" borderId="41" xfId="0" applyFont="1" applyFill="1" applyBorder="1" applyAlignment="1">
      <alignment horizontal="center" vertical="center" wrapText="1"/>
    </xf>
    <xf numFmtId="0" fontId="58" fillId="31" borderId="43" xfId="0" applyFont="1" applyFill="1" applyBorder="1" applyAlignment="1">
      <alignment horizontal="center" wrapText="1"/>
    </xf>
    <xf numFmtId="0" fontId="58" fillId="31" borderId="41" xfId="0" applyFont="1" applyFill="1" applyBorder="1" applyAlignment="1">
      <alignment horizontal="center" wrapText="1"/>
    </xf>
    <xf numFmtId="0" fontId="58" fillId="31" borderId="43" xfId="0" applyFont="1" applyFill="1" applyBorder="1" applyAlignment="1">
      <alignment horizontal="left" wrapText="1"/>
    </xf>
    <xf numFmtId="0" fontId="58" fillId="31" borderId="41" xfId="0" applyFont="1" applyFill="1" applyBorder="1" applyAlignment="1">
      <alignment horizontal="left" wrapText="1"/>
    </xf>
    <xf numFmtId="0" fontId="58" fillId="34" borderId="43" xfId="0" applyFont="1" applyFill="1" applyBorder="1" applyAlignment="1">
      <alignment horizontal="left" wrapText="1"/>
    </xf>
    <xf numFmtId="0" fontId="58" fillId="34" borderId="41" xfId="0" applyFont="1" applyFill="1" applyBorder="1" applyAlignment="1">
      <alignment horizontal="left" wrapText="1"/>
    </xf>
    <xf numFmtId="0" fontId="58" fillId="34" borderId="43" xfId="0" applyFont="1" applyFill="1" applyBorder="1" applyAlignment="1">
      <alignment horizontal="center" vertical="center" wrapText="1"/>
    </xf>
    <xf numFmtId="0" fontId="53" fillId="30" borderId="0" xfId="0" applyFont="1" applyFill="1" applyAlignment="1">
      <alignment horizontal="left" vertical="center" wrapText="1"/>
    </xf>
    <xf numFmtId="0" fontId="56" fillId="34" borderId="43" xfId="0" applyFont="1" applyFill="1" applyBorder="1" applyAlignment="1">
      <alignment horizontal="center" vertical="center" wrapText="1"/>
    </xf>
    <xf numFmtId="0" fontId="14" fillId="0" borderId="26" xfId="52" applyFont="1" applyBorder="1" applyAlignment="1">
      <alignment horizontal="center" vertical="center"/>
    </xf>
    <xf numFmtId="0" fontId="14" fillId="0" borderId="23" xfId="52" applyFont="1" applyBorder="1" applyAlignment="1">
      <alignment horizontal="center" vertical="center"/>
    </xf>
    <xf numFmtId="0" fontId="14" fillId="0" borderId="27" xfId="52" applyFont="1" applyBorder="1" applyAlignment="1">
      <alignment horizontal="center" vertical="center"/>
    </xf>
    <xf numFmtId="0" fontId="14" fillId="0" borderId="24" xfId="52" applyFont="1" applyBorder="1" applyAlignment="1">
      <alignment horizontal="center" vertical="center" wrapText="1"/>
    </xf>
    <xf numFmtId="0" fontId="8" fillId="0" borderId="17" xfId="0" applyFont="1" applyBorder="1" applyAlignment="1">
      <alignment horizontal="center" vertical="center" wrapText="1"/>
    </xf>
    <xf numFmtId="0" fontId="42" fillId="25" borderId="0" xfId="56" applyFont="1" applyFill="1" applyAlignment="1">
      <alignment horizontal="center" vertical="center"/>
    </xf>
    <xf numFmtId="0" fontId="50" fillId="28" borderId="0" xfId="56" applyFont="1" applyFill="1" applyAlignment="1">
      <alignment horizontal="center" vertical="center"/>
    </xf>
    <xf numFmtId="0" fontId="14" fillId="0" borderId="20" xfId="52" applyFont="1" applyBorder="1" applyAlignment="1">
      <alignment horizontal="center" vertical="center"/>
    </xf>
    <xf numFmtId="0" fontId="14" fillId="0" borderId="21" xfId="52" applyFont="1" applyBorder="1" applyAlignment="1">
      <alignment horizontal="center" vertical="center"/>
    </xf>
    <xf numFmtId="0" fontId="14" fillId="0" borderId="25" xfId="52" applyFont="1" applyBorder="1" applyAlignment="1">
      <alignment horizontal="center" vertical="center"/>
    </xf>
    <xf numFmtId="0" fontId="14" fillId="0" borderId="18" xfId="52" applyFont="1" applyBorder="1" applyAlignment="1">
      <alignment horizontal="center" vertical="center"/>
    </xf>
    <xf numFmtId="0" fontId="15" fillId="0" borderId="0" xfId="51" applyFont="1" applyAlignment="1">
      <alignment horizontal="left" vertical="top" wrapText="1"/>
    </xf>
    <xf numFmtId="0" fontId="14" fillId="0" borderId="33" xfId="57" applyFont="1" applyBorder="1" applyAlignment="1">
      <alignment horizontal="center" vertical="center" wrapText="1"/>
    </xf>
    <xf numFmtId="0" fontId="15" fillId="0" borderId="22" xfId="45" applyFont="1" applyBorder="1" applyAlignment="1">
      <alignment horizontal="center" vertical="center" wrapText="1"/>
    </xf>
    <xf numFmtId="0" fontId="14" fillId="0" borderId="29" xfId="57" applyFont="1" applyBorder="1" applyAlignment="1">
      <alignment horizontal="center" vertical="center" wrapText="1"/>
    </xf>
    <xf numFmtId="0" fontId="14" fillId="0" borderId="31" xfId="57" applyFont="1" applyBorder="1" applyAlignment="1">
      <alignment horizontal="center" vertical="center" wrapText="1"/>
    </xf>
    <xf numFmtId="0" fontId="42" fillId="25" borderId="0" xfId="57" applyFont="1" applyFill="1" applyAlignment="1">
      <alignment horizontal="center" vertical="center"/>
    </xf>
    <xf numFmtId="0" fontId="41" fillId="27" borderId="0" xfId="57" applyFont="1" applyFill="1" applyAlignment="1">
      <alignment horizontal="center" vertical="center"/>
    </xf>
    <xf numFmtId="0" fontId="14" fillId="0" borderId="20" xfId="57" applyFont="1" applyBorder="1" applyAlignment="1">
      <alignment horizontal="center" vertical="center"/>
    </xf>
    <xf numFmtId="0" fontId="15" fillId="0" borderId="21" xfId="57" applyFont="1" applyBorder="1" applyAlignment="1">
      <alignment vertical="center"/>
    </xf>
    <xf numFmtId="0" fontId="14" fillId="0" borderId="32" xfId="57" applyFont="1" applyBorder="1" applyAlignment="1">
      <alignment horizontal="center" vertical="center"/>
    </xf>
    <xf numFmtId="0" fontId="15" fillId="0" borderId="18" xfId="57" applyFont="1" applyBorder="1" applyAlignment="1">
      <alignment vertical="center"/>
    </xf>
    <xf numFmtId="0" fontId="14" fillId="0" borderId="29" xfId="57" applyFont="1" applyBorder="1" applyAlignment="1">
      <alignment horizontal="center" vertical="center"/>
    </xf>
    <xf numFmtId="0" fontId="14" fillId="0" borderId="30" xfId="57" applyFont="1" applyBorder="1" applyAlignment="1">
      <alignment horizontal="center" vertical="center"/>
    </xf>
    <xf numFmtId="0" fontId="14" fillId="0" borderId="31" xfId="57" applyFont="1" applyBorder="1" applyAlignment="1">
      <alignment horizontal="center" vertical="center"/>
    </xf>
    <xf numFmtId="0" fontId="14" fillId="0" borderId="32" xfId="57" applyFont="1" applyBorder="1" applyAlignment="1">
      <alignment horizontal="center" vertical="center" wrapText="1"/>
    </xf>
    <xf numFmtId="0" fontId="15" fillId="0" borderId="18" xfId="45" applyFont="1" applyBorder="1" applyAlignment="1">
      <alignment horizontal="center" vertical="center" wrapText="1"/>
    </xf>
    <xf numFmtId="0" fontId="57" fillId="30" borderId="0" xfId="0" applyFont="1" applyFill="1" applyAlignment="1">
      <alignment vertical="center" wrapText="1"/>
    </xf>
    <xf numFmtId="0" fontId="57" fillId="30" borderId="45" xfId="0" applyFont="1" applyFill="1" applyBorder="1" applyAlignment="1">
      <alignment vertical="center" wrapText="1"/>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77" xr:uid="{18609C28-A5DF-4045-AB4B-350517406562}"/>
    <cellStyle name="Check Cell" xfId="27" builtinId="23" customBuiltin="1"/>
    <cellStyle name="Comma" xfId="28" builtinId="3"/>
    <cellStyle name="Comma 2" xfId="71" xr:uid="{00000000-0005-0000-0000-00001C000000}"/>
    <cellStyle name="Explanatory Text" xfId="29" builtinId="53" customBuiltin="1"/>
    <cellStyle name="F2" xfId="30" xr:uid="{00000000-0005-0000-0000-00001E000000}"/>
    <cellStyle name="F3" xfId="31" xr:uid="{00000000-0005-0000-0000-00001F000000}"/>
    <cellStyle name="F4" xfId="32" xr:uid="{00000000-0005-0000-0000-000020000000}"/>
    <cellStyle name="F5" xfId="33" xr:uid="{00000000-0005-0000-0000-000021000000}"/>
    <cellStyle name="F6" xfId="34" xr:uid="{00000000-0005-0000-0000-000022000000}"/>
    <cellStyle name="F7" xfId="35" xr:uid="{00000000-0005-0000-0000-000023000000}"/>
    <cellStyle name="F8" xfId="36" xr:uid="{00000000-0005-0000-0000-000024000000}"/>
    <cellStyle name="Good" xfId="37" builtinId="26" customBuiltin="1"/>
    <cellStyle name="Heading 1" xfId="38" builtinId="16" customBuiltin="1"/>
    <cellStyle name="Heading 2" xfId="39" builtinId="17" customBuiltin="1"/>
    <cellStyle name="Heading 3" xfId="40" builtinId="18" customBuiltin="1"/>
    <cellStyle name="Heading 4" xfId="41" builtinId="19" customBuiltin="1"/>
    <cellStyle name="Hyperlink" xfId="76" builtinId="8"/>
    <cellStyle name="Input" xfId="42" builtinId="20" customBuiltin="1"/>
    <cellStyle name="Input 2" xfId="78" xr:uid="{981093EA-6C20-4D2E-A095-CB3AF891A109}"/>
    <cellStyle name="Linked Cell" xfId="43" builtinId="24" customBuiltin="1"/>
    <cellStyle name="Neutral" xfId="44" builtinId="28" customBuiltin="1"/>
    <cellStyle name="Normal" xfId="0" builtinId="0"/>
    <cellStyle name="Normal 2" xfId="45" xr:uid="{00000000-0005-0000-0000-00002E000000}"/>
    <cellStyle name="Normal 2 2" xfId="68" xr:uid="{00000000-0005-0000-0000-00002F000000}"/>
    <cellStyle name="Normal 2 3" xfId="69" xr:uid="{00000000-0005-0000-0000-000030000000}"/>
    <cellStyle name="Normal 2 3 2" xfId="83" xr:uid="{A74B3D34-57A0-4569-BB89-5B034E51357D}"/>
    <cellStyle name="Normal 3" xfId="46" xr:uid="{00000000-0005-0000-0000-000031000000}"/>
    <cellStyle name="Normal 3 2" xfId="79" xr:uid="{8CC7B2DB-1010-4343-AF59-752A2DD31F27}"/>
    <cellStyle name="Normal 4" xfId="70" xr:uid="{00000000-0005-0000-0000-000032000000}"/>
    <cellStyle name="Normal 4 2" xfId="84" xr:uid="{E89BFD7D-F5D6-47F7-8780-65192FC415E1}"/>
    <cellStyle name="Normal 5" xfId="72" xr:uid="{00000000-0005-0000-0000-000033000000}"/>
    <cellStyle name="Normal 5 2" xfId="85" xr:uid="{67D8BCDB-903B-4747-9AB8-57A77F00BEB3}"/>
    <cellStyle name="Normal 6" xfId="73" xr:uid="{C68DF1E3-99EB-4366-B4A0-4C16E6BBA81F}"/>
    <cellStyle name="Normal 6 2" xfId="74" xr:uid="{42403994-5311-4994-904F-5915608B6F19}"/>
    <cellStyle name="Normal 7" xfId="75" xr:uid="{2974D429-527B-4770-AAE8-5B2B176020C9}"/>
    <cellStyle name="Normal 7 2" xfId="86" xr:uid="{D6C60229-6331-442F-97AF-C546AE00DA0C}"/>
    <cellStyle name="Normal_chart" xfId="47" xr:uid="{00000000-0005-0000-0000-000034000000}"/>
    <cellStyle name="Normal_POLY Chart" xfId="48" xr:uid="{00000000-0005-0000-0000-000036000000}"/>
    <cellStyle name="Normal_Table 13" xfId="49" xr:uid="{00000000-0005-0000-0000-000037000000}"/>
    <cellStyle name="Normal_Table 14" xfId="50" xr:uid="{00000000-0005-0000-0000-000038000000}"/>
    <cellStyle name="Normal_Table 17" xfId="51" xr:uid="{00000000-0005-0000-0000-00003A000000}"/>
    <cellStyle name="Normal_Table 18" xfId="52" xr:uid="{00000000-0005-0000-0000-00003B000000}"/>
    <cellStyle name="Normal_Table 19" xfId="53" xr:uid="{00000000-0005-0000-0000-00003C000000}"/>
    <cellStyle name="Normal_Table 20" xfId="54" xr:uid="{00000000-0005-0000-0000-00003D000000}"/>
    <cellStyle name="Normal_Table 21" xfId="55" xr:uid="{00000000-0005-0000-0000-00003E000000}"/>
    <cellStyle name="Normal_Table 23" xfId="56" xr:uid="{00000000-0005-0000-0000-000040000000}"/>
    <cellStyle name="Normal_Table 25" xfId="57" xr:uid="{00000000-0005-0000-0000-000041000000}"/>
    <cellStyle name="Normal_Table 26" xfId="58" xr:uid="{00000000-0005-0000-0000-000042000000}"/>
    <cellStyle name="Normal_Table 29" xfId="59" xr:uid="{00000000-0005-0000-0000-000045000000}"/>
    <cellStyle name="Normal_Table 30" xfId="60" xr:uid="{00000000-0005-0000-0000-000046000000}"/>
    <cellStyle name="Normal_Table 32" xfId="61" xr:uid="{00000000-0005-0000-0000-000047000000}"/>
    <cellStyle name="Normal_Table 33" xfId="62" xr:uid="{00000000-0005-0000-0000-000048000000}"/>
    <cellStyle name="Note" xfId="63" builtinId="10" customBuiltin="1"/>
    <cellStyle name="Note 2" xfId="80" xr:uid="{C35F5CA8-2E1F-4AD5-8EEA-D88DC69AF83D}"/>
    <cellStyle name="Output" xfId="64" builtinId="21" customBuiltin="1"/>
    <cellStyle name="Output 2" xfId="81" xr:uid="{CA514274-5BEF-44F6-A32E-BEDD27C21A7A}"/>
    <cellStyle name="Title" xfId="65" builtinId="15" customBuiltin="1"/>
    <cellStyle name="Total" xfId="66" builtinId="25" customBuiltin="1"/>
    <cellStyle name="Total 2" xfId="82" xr:uid="{5BBC9651-3636-4D87-8B0A-29C539C3EACA}"/>
    <cellStyle name="Warning Text" xfId="67" builtinId="11" customBuiltin="1"/>
  </cellStyles>
  <dxfs count="0"/>
  <tableStyles count="1" defaultTableStyle="TableStyleMedium9" defaultPivotStyle="PivotStyleLight16">
    <tableStyle name="Invisible" pivot="0" table="0" count="0" xr9:uid="{39803D08-2538-4BFA-8DD0-2D0B8D7EE20A}"/>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D1CC00"/>
      <rgbColor rgb="00FACC08"/>
      <rgbColor rgb="00F2F80A"/>
      <rgbColor rgb="00FFFC75"/>
      <rgbColor rgb="000BD528"/>
      <rgbColor rgb="00210F79"/>
      <rgbColor rgb="000066CC"/>
      <rgbColor rgb="00CCCCFF"/>
      <rgbColor rgb="00AA9116"/>
      <rgbColor rgb="00F8A31A"/>
      <rgbColor rgb="00DA7122"/>
      <rgbColor rgb="00E9BDFF"/>
      <rgbColor rgb="00DAD7FD"/>
      <rgbColor rgb="0007BF21"/>
      <rgbColor rgb="005AFE9C"/>
      <rgbColor rgb="000000FF"/>
      <rgbColor rgb="0000CCFF"/>
      <rgbColor rgb="00E4C9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009900"/>
      <color rgb="FF008E40"/>
      <color rgb="FFFF66FF"/>
      <color rgb="FFFF00FF"/>
      <color rgb="FF66FF66"/>
      <color rgb="FFFCD1AE"/>
      <color rgb="FFFBC69B"/>
      <color rgb="FFF9BF8F"/>
      <color rgb="FFF8A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68"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SG"/>
              <a:t>Profile of Teachers - Qualification</a:t>
            </a:r>
          </a:p>
        </c:rich>
      </c:tx>
      <c:overlay val="0"/>
      <c:spPr>
        <a:noFill/>
        <a:ln w="25400">
          <a:noFill/>
        </a:ln>
      </c:spPr>
    </c:title>
    <c:autoTitleDeleted val="0"/>
    <c:plotArea>
      <c:layout/>
      <c:barChart>
        <c:barDir val="col"/>
        <c:grouping val="clustered"/>
        <c:varyColors val="0"/>
        <c:ser>
          <c:idx val="1"/>
          <c:order val="0"/>
          <c:tx>
            <c:v>#REF!</c:v>
          </c:tx>
          <c:spPr>
            <a:solidFill>
              <a:srgbClr val="C0C0C0"/>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A725-49B1-B62C-6B10B54F03F0}"/>
            </c:ext>
          </c:extLst>
        </c:ser>
        <c:dLbls>
          <c:showLegendKey val="0"/>
          <c:showVal val="0"/>
          <c:showCatName val="0"/>
          <c:showSerName val="0"/>
          <c:showPercent val="0"/>
          <c:showBubbleSize val="0"/>
        </c:dLbls>
        <c:gapWidth val="150"/>
        <c:axId val="283939904"/>
        <c:axId val="283943264"/>
      </c:barChart>
      <c:lineChart>
        <c:grouping val="standard"/>
        <c:varyColors val="0"/>
        <c:ser>
          <c:idx val="0"/>
          <c:order val="1"/>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725-49B1-B62C-6B10B54F03F0}"/>
            </c:ext>
          </c:extLst>
        </c:ser>
        <c:dLbls>
          <c:showLegendKey val="0"/>
          <c:showVal val="0"/>
          <c:showCatName val="0"/>
          <c:showSerName val="0"/>
          <c:showPercent val="0"/>
          <c:showBubbleSize val="0"/>
        </c:dLbls>
        <c:marker val="1"/>
        <c:smooth val="0"/>
        <c:axId val="284244544"/>
        <c:axId val="284245104"/>
      </c:lineChart>
      <c:catAx>
        <c:axId val="2839399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3943264"/>
        <c:crosses val="autoZero"/>
        <c:auto val="0"/>
        <c:lblAlgn val="ctr"/>
        <c:lblOffset val="100"/>
        <c:tickLblSkip val="1"/>
        <c:tickMarkSkip val="1"/>
        <c:noMultiLvlLbl val="0"/>
      </c:catAx>
      <c:valAx>
        <c:axId val="283943264"/>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3939904"/>
        <c:crosses val="autoZero"/>
        <c:crossBetween val="between"/>
      </c:valAx>
      <c:catAx>
        <c:axId val="284244544"/>
        <c:scaling>
          <c:orientation val="minMax"/>
        </c:scaling>
        <c:delete val="1"/>
        <c:axPos val="b"/>
        <c:numFmt formatCode="General" sourceLinked="1"/>
        <c:majorTickMark val="out"/>
        <c:minorTickMark val="none"/>
        <c:tickLblPos val="nextTo"/>
        <c:crossAx val="284245104"/>
        <c:crosses val="autoZero"/>
        <c:auto val="0"/>
        <c:lblAlgn val="ctr"/>
        <c:lblOffset val="100"/>
        <c:noMultiLvlLbl val="0"/>
      </c:catAx>
      <c:valAx>
        <c:axId val="284245104"/>
        <c:scaling>
          <c:orientation val="minMax"/>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424454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SG"/>
              <a:t>Profile of Teachers - Age</a:t>
            </a:r>
          </a:p>
        </c:rich>
      </c:tx>
      <c:overlay val="0"/>
      <c:spPr>
        <a:noFill/>
        <a:ln w="25400">
          <a:noFill/>
        </a:ln>
      </c:spPr>
    </c:title>
    <c:autoTitleDeleted val="0"/>
    <c:plotArea>
      <c:layout/>
      <c:barChart>
        <c:barDir val="col"/>
        <c:grouping val="clustered"/>
        <c:varyColors val="0"/>
        <c:ser>
          <c:idx val="1"/>
          <c:order val="0"/>
          <c:tx>
            <c:v>#REF!</c:v>
          </c:tx>
          <c:spPr>
            <a:solidFill>
              <a:srgbClr val="C0C0C0"/>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5A24-4BE9-BCB5-C5900BF7CF4D}"/>
            </c:ext>
          </c:extLst>
        </c:ser>
        <c:dLbls>
          <c:showLegendKey val="0"/>
          <c:showVal val="0"/>
          <c:showCatName val="0"/>
          <c:showSerName val="0"/>
          <c:showPercent val="0"/>
          <c:showBubbleSize val="0"/>
        </c:dLbls>
        <c:gapWidth val="150"/>
        <c:axId val="284247904"/>
        <c:axId val="366319776"/>
      </c:barChart>
      <c:lineChart>
        <c:grouping val="standard"/>
        <c:varyColors val="0"/>
        <c:ser>
          <c:idx val="0"/>
          <c:order val="1"/>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5A24-4BE9-BCB5-C5900BF7CF4D}"/>
            </c:ext>
          </c:extLst>
        </c:ser>
        <c:dLbls>
          <c:showLegendKey val="0"/>
          <c:showVal val="0"/>
          <c:showCatName val="0"/>
          <c:showSerName val="0"/>
          <c:showPercent val="0"/>
          <c:showBubbleSize val="0"/>
        </c:dLbls>
        <c:marker val="1"/>
        <c:smooth val="0"/>
        <c:axId val="366320336"/>
        <c:axId val="366320896"/>
      </c:lineChart>
      <c:catAx>
        <c:axId val="2842479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319776"/>
        <c:crosses val="autoZero"/>
        <c:auto val="0"/>
        <c:lblAlgn val="ctr"/>
        <c:lblOffset val="100"/>
        <c:tickLblSkip val="1"/>
        <c:tickMarkSkip val="1"/>
        <c:noMultiLvlLbl val="0"/>
      </c:catAx>
      <c:valAx>
        <c:axId val="366319776"/>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4247904"/>
        <c:crosses val="autoZero"/>
        <c:crossBetween val="between"/>
      </c:valAx>
      <c:catAx>
        <c:axId val="366320336"/>
        <c:scaling>
          <c:orientation val="minMax"/>
        </c:scaling>
        <c:delete val="1"/>
        <c:axPos val="b"/>
        <c:numFmt formatCode="General" sourceLinked="1"/>
        <c:majorTickMark val="out"/>
        <c:minorTickMark val="none"/>
        <c:tickLblPos val="nextTo"/>
        <c:crossAx val="366320896"/>
        <c:crosses val="autoZero"/>
        <c:auto val="0"/>
        <c:lblAlgn val="ctr"/>
        <c:lblOffset val="100"/>
        <c:noMultiLvlLbl val="0"/>
      </c:catAx>
      <c:valAx>
        <c:axId val="366320896"/>
        <c:scaling>
          <c:orientation val="minMax"/>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320336"/>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022" r="0.750000000000000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SG"/>
              <a:t>Profile of Teachers - Gender</a:t>
            </a:r>
          </a:p>
        </c:rich>
      </c:tx>
      <c:overlay val="0"/>
      <c:spPr>
        <a:noFill/>
        <a:ln w="25400">
          <a:noFill/>
        </a:ln>
      </c:spPr>
    </c:title>
    <c:autoTitleDeleted val="0"/>
    <c:plotArea>
      <c:layout/>
      <c:barChart>
        <c:barDir val="col"/>
        <c:grouping val="clustered"/>
        <c:varyColors val="0"/>
        <c:ser>
          <c:idx val="1"/>
          <c:order val="0"/>
          <c:tx>
            <c:v>#REF!</c:v>
          </c:tx>
          <c:spPr>
            <a:solidFill>
              <a:srgbClr val="C0C0C0"/>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823F-4A50-A82C-D1E4131B8CD0}"/>
            </c:ext>
          </c:extLst>
        </c:ser>
        <c:dLbls>
          <c:showLegendKey val="0"/>
          <c:showVal val="0"/>
          <c:showCatName val="0"/>
          <c:showSerName val="0"/>
          <c:showPercent val="0"/>
          <c:showBubbleSize val="0"/>
        </c:dLbls>
        <c:gapWidth val="150"/>
        <c:axId val="286887280"/>
        <c:axId val="286887840"/>
      </c:barChart>
      <c:lineChart>
        <c:grouping val="standard"/>
        <c:varyColors val="0"/>
        <c:ser>
          <c:idx val="0"/>
          <c:order val="1"/>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823F-4A50-A82C-D1E4131B8CD0}"/>
            </c:ext>
          </c:extLst>
        </c:ser>
        <c:dLbls>
          <c:showLegendKey val="0"/>
          <c:showVal val="0"/>
          <c:showCatName val="0"/>
          <c:showSerName val="0"/>
          <c:showPercent val="0"/>
          <c:showBubbleSize val="0"/>
        </c:dLbls>
        <c:marker val="1"/>
        <c:smooth val="0"/>
        <c:axId val="286888400"/>
        <c:axId val="286888960"/>
      </c:lineChart>
      <c:catAx>
        <c:axId val="286887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6887840"/>
        <c:crosses val="autoZero"/>
        <c:auto val="0"/>
        <c:lblAlgn val="ctr"/>
        <c:lblOffset val="100"/>
        <c:tickLblSkip val="1"/>
        <c:tickMarkSkip val="1"/>
        <c:noMultiLvlLbl val="0"/>
      </c:catAx>
      <c:valAx>
        <c:axId val="286887840"/>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6887280"/>
        <c:crosses val="autoZero"/>
        <c:crossBetween val="between"/>
      </c:valAx>
      <c:catAx>
        <c:axId val="286888400"/>
        <c:scaling>
          <c:orientation val="minMax"/>
        </c:scaling>
        <c:delete val="1"/>
        <c:axPos val="b"/>
        <c:numFmt formatCode="General" sourceLinked="1"/>
        <c:majorTickMark val="out"/>
        <c:minorTickMark val="none"/>
        <c:tickLblPos val="nextTo"/>
        <c:crossAx val="286888960"/>
        <c:crosses val="autoZero"/>
        <c:auto val="0"/>
        <c:lblAlgn val="ctr"/>
        <c:lblOffset val="100"/>
        <c:noMultiLvlLbl val="0"/>
      </c:catAx>
      <c:valAx>
        <c:axId val="286888960"/>
        <c:scaling>
          <c:orientation val="minMax"/>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6888400"/>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452547492878998E-2"/>
          <c:y val="5.8388798961105472E-2"/>
          <c:w val="0.89771979149855463"/>
          <c:h val="0.84565593934904482"/>
        </c:manualLayout>
      </c:layout>
      <c:lineChart>
        <c:grouping val="standard"/>
        <c:varyColors val="0"/>
        <c:ser>
          <c:idx val="0"/>
          <c:order val="0"/>
          <c:tx>
            <c:strRef>
              <c:f>'Table 21 (old)'!$U$45</c:f>
              <c:strCache>
                <c:ptCount val="1"/>
                <c:pt idx="0">
                  <c:v>Primary</c:v>
                </c:pt>
              </c:strCache>
            </c:strRef>
          </c:tx>
          <c:spPr>
            <a:ln w="25400">
              <a:solidFill>
                <a:schemeClr val="accent4"/>
              </a:solidFill>
            </a:ln>
          </c:spPr>
          <c:marker>
            <c:symbol val="diamond"/>
            <c:size val="7"/>
            <c:spPr>
              <a:solidFill>
                <a:schemeClr val="accent4"/>
              </a:solidFill>
              <a:ln>
                <a:noFill/>
              </a:ln>
            </c:spPr>
          </c:marker>
          <c:cat>
            <c:numRef>
              <c:f>'Table 21 (old)'!$T$47:$T$56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'Table 21 (old)'!$U$47:$U$56</c:f>
              <c:numCache>
                <c:formatCode>#,##0</c:formatCode>
                <c:ptCount val="10"/>
                <c:pt idx="0">
                  <c:v>252735</c:v>
                </c:pt>
                <c:pt idx="1">
                  <c:v>244045</c:v>
                </c:pt>
                <c:pt idx="2">
                  <c:v>241683</c:v>
                </c:pt>
                <c:pt idx="3">
                  <c:v>239102</c:v>
                </c:pt>
                <c:pt idx="4">
                  <c:v>238140</c:v>
                </c:pt>
                <c:pt idx="5">
                  <c:v>235754</c:v>
                </c:pt>
                <c:pt idx="6">
                  <c:v>234414</c:v>
                </c:pt>
                <c:pt idx="7">
                  <c:v>235039</c:v>
                </c:pt>
                <c:pt idx="8">
                  <c:v>232650</c:v>
                </c:pt>
                <c:pt idx="9">
                  <c:v>233882</c:v>
                </c:pt>
              </c:numCache>
            </c:numRef>
          </c:val>
          <c:smooth val="0"/>
          <c:extLst>
            <c:ext xmlns:c16="http://schemas.microsoft.com/office/drawing/2014/chart" uri="{C3380CC4-5D6E-409C-BE32-E72D297353CC}">
              <c16:uniqueId val="{00000000-B467-4DBA-B712-FBD7E00AD82B}"/>
            </c:ext>
          </c:extLst>
        </c:ser>
        <c:ser>
          <c:idx val="1"/>
          <c:order val="1"/>
          <c:tx>
            <c:strRef>
              <c:f>'Table 21 (old)'!$V$45</c:f>
              <c:strCache>
                <c:ptCount val="1"/>
                <c:pt idx="0">
                  <c:v>Secondary</c:v>
                </c:pt>
              </c:strCache>
            </c:strRef>
          </c:tx>
          <c:spPr>
            <a:ln w="25400">
              <a:solidFill>
                <a:schemeClr val="accent1"/>
              </a:solidFill>
            </a:ln>
          </c:spPr>
          <c:marker>
            <c:symbol val="square"/>
            <c:size val="6"/>
            <c:spPr>
              <a:solidFill>
                <a:schemeClr val="accent1"/>
              </a:solidFill>
              <a:ln>
                <a:noFill/>
              </a:ln>
            </c:spPr>
          </c:marker>
          <c:cat>
            <c:numRef>
              <c:f>'Table 21 (old)'!$T$47:$T$56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'Table 21 (old)'!$V$47:$V$56</c:f>
              <c:numCache>
                <c:formatCode>#,##0</c:formatCode>
                <c:ptCount val="10"/>
                <c:pt idx="0">
                  <c:v>202520</c:v>
                </c:pt>
                <c:pt idx="1">
                  <c:v>197165</c:v>
                </c:pt>
                <c:pt idx="2">
                  <c:v>189996</c:v>
                </c:pt>
                <c:pt idx="3">
                  <c:v>185855</c:v>
                </c:pt>
                <c:pt idx="4">
                  <c:v>179753</c:v>
                </c:pt>
                <c:pt idx="5">
                  <c:v>171180</c:v>
                </c:pt>
                <c:pt idx="6">
                  <c:v>165124</c:v>
                </c:pt>
                <c:pt idx="7">
                  <c:v>161831</c:v>
                </c:pt>
                <c:pt idx="8">
                  <c:v>162071</c:v>
                </c:pt>
                <c:pt idx="9">
                  <c:v>162731</c:v>
                </c:pt>
              </c:numCache>
            </c:numRef>
          </c:val>
          <c:smooth val="0"/>
          <c:extLst>
            <c:ext xmlns:c16="http://schemas.microsoft.com/office/drawing/2014/chart" uri="{C3380CC4-5D6E-409C-BE32-E72D297353CC}">
              <c16:uniqueId val="{00000001-B467-4DBA-B712-FBD7E00AD82B}"/>
            </c:ext>
          </c:extLst>
        </c:ser>
        <c:ser>
          <c:idx val="2"/>
          <c:order val="2"/>
          <c:tx>
            <c:strRef>
              <c:f>'Table 21 (old)'!$W$45</c:f>
              <c:strCache>
                <c:ptCount val="1"/>
                <c:pt idx="0">
                  <c:v>Pre-University</c:v>
                </c:pt>
              </c:strCache>
            </c:strRef>
          </c:tx>
          <c:spPr>
            <a:ln w="25400">
              <a:solidFill>
                <a:schemeClr val="bg2">
                  <a:lumMod val="50000"/>
                </a:schemeClr>
              </a:solidFill>
            </a:ln>
          </c:spPr>
          <c:marker>
            <c:symbol val="triangle"/>
            <c:size val="6"/>
            <c:spPr>
              <a:solidFill>
                <a:schemeClr val="bg2">
                  <a:lumMod val="50000"/>
                </a:schemeClr>
              </a:solidFill>
              <a:ln>
                <a:noFill/>
              </a:ln>
            </c:spPr>
          </c:marker>
          <c:cat>
            <c:numRef>
              <c:f>'Table 21 (old)'!$T$47:$T$56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'Table 21 (old)'!$W$47:$W$56</c:f>
              <c:numCache>
                <c:formatCode>#,##0</c:formatCode>
                <c:ptCount val="10"/>
                <c:pt idx="0">
                  <c:v>32087</c:v>
                </c:pt>
                <c:pt idx="1">
                  <c:v>32165</c:v>
                </c:pt>
                <c:pt idx="2">
                  <c:v>31613</c:v>
                </c:pt>
                <c:pt idx="3">
                  <c:v>29559</c:v>
                </c:pt>
                <c:pt idx="4">
                  <c:v>28442</c:v>
                </c:pt>
                <c:pt idx="5">
                  <c:v>29252</c:v>
                </c:pt>
                <c:pt idx="6">
                  <c:v>29012</c:v>
                </c:pt>
                <c:pt idx="7">
                  <c:v>27532</c:v>
                </c:pt>
                <c:pt idx="8">
                  <c:v>26005</c:v>
                </c:pt>
                <c:pt idx="9">
                  <c:v>25349</c:v>
                </c:pt>
              </c:numCache>
            </c:numRef>
          </c:val>
          <c:smooth val="0"/>
          <c:extLst>
            <c:ext xmlns:c16="http://schemas.microsoft.com/office/drawing/2014/chart" uri="{C3380CC4-5D6E-409C-BE32-E72D297353CC}">
              <c16:uniqueId val="{00000002-B467-4DBA-B712-FBD7E00AD82B}"/>
            </c:ext>
          </c:extLst>
        </c:ser>
        <c:dLbls>
          <c:showLegendKey val="0"/>
          <c:showVal val="0"/>
          <c:showCatName val="0"/>
          <c:showSerName val="0"/>
          <c:showPercent val="0"/>
          <c:showBubbleSize val="0"/>
        </c:dLbls>
        <c:marker val="1"/>
        <c:smooth val="0"/>
        <c:axId val="278389424"/>
        <c:axId val="278389984"/>
      </c:lineChart>
      <c:catAx>
        <c:axId val="278389424"/>
        <c:scaling>
          <c:orientation val="minMax"/>
        </c:scaling>
        <c:delete val="0"/>
        <c:axPos val="b"/>
        <c:numFmt formatCode="General" sourceLinked="1"/>
        <c:majorTickMark val="in"/>
        <c:minorTickMark val="none"/>
        <c:tickLblPos val="nextTo"/>
        <c:txPr>
          <a:bodyPr rot="0" vert="horz"/>
          <a:lstStyle/>
          <a:p>
            <a:pPr>
              <a:defRPr sz="900" b="1">
                <a:latin typeface="Arial" panose="020B0604020202020204" pitchFamily="34" charset="0"/>
                <a:cs typeface="Arial" panose="020B0604020202020204" pitchFamily="34" charset="0"/>
              </a:defRPr>
            </a:pPr>
            <a:endParaRPr lang="en-US"/>
          </a:p>
        </c:txPr>
        <c:crossAx val="278389984"/>
        <c:crosses val="autoZero"/>
        <c:auto val="0"/>
        <c:lblAlgn val="ctr"/>
        <c:lblOffset val="100"/>
        <c:tickLblSkip val="1"/>
        <c:tickMarkSkip val="1"/>
        <c:noMultiLvlLbl val="0"/>
      </c:catAx>
      <c:valAx>
        <c:axId val="278389984"/>
        <c:scaling>
          <c:orientation val="minMax"/>
          <c:max val="300000"/>
        </c:scaling>
        <c:delete val="0"/>
        <c:axPos val="l"/>
        <c:numFmt formatCode="#,##0" sourceLinked="0"/>
        <c:majorTickMark val="in"/>
        <c:minorTickMark val="none"/>
        <c:tickLblPos val="nextTo"/>
        <c:txPr>
          <a:bodyPr rot="0" vert="horz"/>
          <a:lstStyle/>
          <a:p>
            <a:pPr>
              <a:defRPr sz="850" b="1">
                <a:latin typeface="Arial" panose="020B0604020202020204" pitchFamily="34" charset="0"/>
                <a:cs typeface="Arial" panose="020B0604020202020204" pitchFamily="34" charset="0"/>
              </a:defRPr>
            </a:pPr>
            <a:endParaRPr lang="en-US"/>
          </a:p>
        </c:txPr>
        <c:crossAx val="278389424"/>
        <c:crosses val="autoZero"/>
        <c:crossBetween val="midCat"/>
      </c:valAx>
      <c:spPr>
        <a:gradFill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tileRect/>
        </a:gradFill>
      </c:spPr>
    </c:plotArea>
    <c:legend>
      <c:legendPos val="b"/>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alignWithMargins="0">
      <c:oddHeader>&amp;A</c:oddHeader>
      <c:oddFooter>Page &amp;P</c:oddFooter>
    </c:headerFooter>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3198408515367E-2"/>
          <c:y val="5.1192336958214103E-2"/>
          <c:w val="0.89328179597671709"/>
          <c:h val="0.82197255105351685"/>
        </c:manualLayout>
      </c:layout>
      <c:lineChart>
        <c:grouping val="standard"/>
        <c:varyColors val="0"/>
        <c:ser>
          <c:idx val="0"/>
          <c:order val="0"/>
          <c:tx>
            <c:strRef>
              <c:f>'Table 27 (small)'!$Z$16</c:f>
              <c:strCache>
                <c:ptCount val="1"/>
                <c:pt idx="0">
                  <c:v>Universities</c:v>
                </c:pt>
              </c:strCache>
            </c:strRef>
          </c:tx>
          <c:spPr>
            <a:ln w="25400"/>
          </c:spPr>
          <c:marker>
            <c:symbol val="diamond"/>
            <c:size val="7"/>
          </c:marker>
          <c:cat>
            <c:numRef>
              <c:f>'Table 27 (small)'!$Y$18:$Y$27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'Table 27 (small)'!$Z$18:$Z$27</c:f>
              <c:numCache>
                <c:formatCode>0\ \ </c:formatCode>
                <c:ptCount val="10"/>
                <c:pt idx="0">
                  <c:v>16199</c:v>
                </c:pt>
                <c:pt idx="1">
                  <c:v>17251</c:v>
                </c:pt>
                <c:pt idx="2">
                  <c:v>17870</c:v>
                </c:pt>
                <c:pt idx="3">
                  <c:v>18126</c:v>
                </c:pt>
                <c:pt idx="4">
                  <c:v>18552</c:v>
                </c:pt>
                <c:pt idx="5">
                  <c:v>18668</c:v>
                </c:pt>
                <c:pt idx="6">
                  <c:v>20041</c:v>
                </c:pt>
                <c:pt idx="7">
                  <c:v>20713</c:v>
                </c:pt>
                <c:pt idx="8">
                  <c:v>20976</c:v>
                </c:pt>
                <c:pt idx="9">
                  <c:v>21307</c:v>
                </c:pt>
              </c:numCache>
            </c:numRef>
          </c:val>
          <c:smooth val="0"/>
          <c:extLst>
            <c:ext xmlns:c16="http://schemas.microsoft.com/office/drawing/2014/chart" uri="{C3380CC4-5D6E-409C-BE32-E72D297353CC}">
              <c16:uniqueId val="{00000000-1B23-4FC3-8603-103CD5FD1AC9}"/>
            </c:ext>
          </c:extLst>
        </c:ser>
        <c:ser>
          <c:idx val="1"/>
          <c:order val="1"/>
          <c:tx>
            <c:strRef>
              <c:f>'Table 27 (small)'!$AA$16</c:f>
              <c:strCache>
                <c:ptCount val="1"/>
                <c:pt idx="0">
                  <c:v>NIE</c:v>
                </c:pt>
              </c:strCache>
            </c:strRef>
          </c:tx>
          <c:spPr>
            <a:ln w="25400"/>
          </c:spPr>
          <c:marker>
            <c:symbol val="square"/>
            <c:size val="5"/>
          </c:marker>
          <c:cat>
            <c:numRef>
              <c:f>'Table 27 (small)'!$Y$18:$Y$27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'Table 27 (small)'!$AA$18:$AA$27</c:f>
              <c:numCache>
                <c:formatCode>0\ \ \ \ \ \ </c:formatCode>
                <c:ptCount val="10"/>
                <c:pt idx="0">
                  <c:v>1782</c:v>
                </c:pt>
                <c:pt idx="1">
                  <c:v>1424</c:v>
                </c:pt>
                <c:pt idx="2">
                  <c:v>1623</c:v>
                </c:pt>
                <c:pt idx="3">
                  <c:v>1231</c:v>
                </c:pt>
                <c:pt idx="4">
                  <c:v>1256</c:v>
                </c:pt>
                <c:pt idx="5">
                  <c:v>569</c:v>
                </c:pt>
                <c:pt idx="6">
                  <c:v>556</c:v>
                </c:pt>
                <c:pt idx="7">
                  <c:v>515</c:v>
                </c:pt>
                <c:pt idx="8">
                  <c:v>530</c:v>
                </c:pt>
                <c:pt idx="9">
                  <c:v>467</c:v>
                </c:pt>
              </c:numCache>
            </c:numRef>
          </c:val>
          <c:smooth val="0"/>
          <c:extLst>
            <c:ext xmlns:c16="http://schemas.microsoft.com/office/drawing/2014/chart" uri="{C3380CC4-5D6E-409C-BE32-E72D297353CC}">
              <c16:uniqueId val="{00000001-1B23-4FC3-8603-103CD5FD1AC9}"/>
            </c:ext>
          </c:extLst>
        </c:ser>
        <c:ser>
          <c:idx val="2"/>
          <c:order val="2"/>
          <c:tx>
            <c:strRef>
              <c:f>'Table 27 (small)'!$AB$16</c:f>
              <c:strCache>
                <c:ptCount val="1"/>
                <c:pt idx="0">
                  <c:v>Polytechnics</c:v>
                </c:pt>
              </c:strCache>
            </c:strRef>
          </c:tx>
          <c:spPr>
            <a:ln w="25400">
              <a:solidFill>
                <a:schemeClr val="bg2">
                  <a:lumMod val="50000"/>
                </a:schemeClr>
              </a:solidFill>
            </a:ln>
          </c:spPr>
          <c:marker>
            <c:symbol val="triangle"/>
            <c:size val="6"/>
            <c:spPr>
              <a:solidFill>
                <a:schemeClr val="bg2">
                  <a:lumMod val="50000"/>
                </a:schemeClr>
              </a:solidFill>
              <a:ln>
                <a:noFill/>
              </a:ln>
            </c:spPr>
          </c:marker>
          <c:cat>
            <c:numRef>
              <c:f>'Table 27 (small)'!$Y$18:$Y$27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'Table 27 (small)'!$AB$18:$AB$27</c:f>
              <c:numCache>
                <c:formatCode>0\ \ \ </c:formatCode>
                <c:ptCount val="10"/>
                <c:pt idx="0">
                  <c:v>26754</c:v>
                </c:pt>
                <c:pt idx="1">
                  <c:v>26879</c:v>
                </c:pt>
                <c:pt idx="2">
                  <c:v>25777</c:v>
                </c:pt>
                <c:pt idx="3">
                  <c:v>24251</c:v>
                </c:pt>
                <c:pt idx="4">
                  <c:v>23121</c:v>
                </c:pt>
                <c:pt idx="5">
                  <c:v>24064</c:v>
                </c:pt>
                <c:pt idx="6">
                  <c:v>23869</c:v>
                </c:pt>
                <c:pt idx="7">
                  <c:v>22071</c:v>
                </c:pt>
                <c:pt idx="8">
                  <c:v>21014</c:v>
                </c:pt>
                <c:pt idx="9">
                  <c:v>20486</c:v>
                </c:pt>
              </c:numCache>
            </c:numRef>
          </c:val>
          <c:smooth val="0"/>
          <c:extLst>
            <c:ext xmlns:c16="http://schemas.microsoft.com/office/drawing/2014/chart" uri="{C3380CC4-5D6E-409C-BE32-E72D297353CC}">
              <c16:uniqueId val="{00000002-1B23-4FC3-8603-103CD5FD1AC9}"/>
            </c:ext>
          </c:extLst>
        </c:ser>
        <c:ser>
          <c:idx val="3"/>
          <c:order val="3"/>
          <c:tx>
            <c:strRef>
              <c:f>'Table 27 (small)'!$AC$16</c:f>
              <c:strCache>
                <c:ptCount val="1"/>
                <c:pt idx="0">
                  <c:v>LASALLE</c:v>
                </c:pt>
              </c:strCache>
            </c:strRef>
          </c:tx>
          <c:spPr>
            <a:ln w="25400"/>
          </c:spPr>
          <c:marker>
            <c:symbol val="x"/>
            <c:size val="6"/>
          </c:marker>
          <c:cat>
            <c:numRef>
              <c:f>'Table 27 (small)'!$Y$18:$Y$27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'Table 27 (small)'!$AC$18:$AC$26</c:f>
              <c:numCache>
                <c:formatCode>General\ \ </c:formatCode>
                <c:ptCount val="9"/>
                <c:pt idx="0">
                  <c:v>893</c:v>
                </c:pt>
                <c:pt idx="1">
                  <c:v>878</c:v>
                </c:pt>
                <c:pt idx="2">
                  <c:v>874</c:v>
                </c:pt>
                <c:pt idx="3">
                  <c:v>926</c:v>
                </c:pt>
                <c:pt idx="4">
                  <c:v>898</c:v>
                </c:pt>
                <c:pt idx="5">
                  <c:v>1049</c:v>
                </c:pt>
                <c:pt idx="6">
                  <c:v>962</c:v>
                </c:pt>
                <c:pt idx="7">
                  <c:v>893</c:v>
                </c:pt>
                <c:pt idx="8">
                  <c:v>850</c:v>
                </c:pt>
              </c:numCache>
            </c:numRef>
          </c:val>
          <c:smooth val="0"/>
          <c:extLst>
            <c:ext xmlns:c16="http://schemas.microsoft.com/office/drawing/2014/chart" uri="{C3380CC4-5D6E-409C-BE32-E72D297353CC}">
              <c16:uniqueId val="{00000003-1B23-4FC3-8603-103CD5FD1AC9}"/>
            </c:ext>
          </c:extLst>
        </c:ser>
        <c:ser>
          <c:idx val="4"/>
          <c:order val="4"/>
          <c:tx>
            <c:strRef>
              <c:f>'Table 27 (small)'!$AD$16</c:f>
              <c:strCache>
                <c:ptCount val="1"/>
                <c:pt idx="0">
                  <c:v>NAFA</c:v>
                </c:pt>
              </c:strCache>
            </c:strRef>
          </c:tx>
          <c:spPr>
            <a:ln w="25400"/>
          </c:spPr>
          <c:marker>
            <c:symbol val="star"/>
            <c:size val="6"/>
          </c:marker>
          <c:cat>
            <c:numRef>
              <c:f>'Table 27 (small)'!$Y$18:$Y$27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'Table 27 (small)'!$AD$18:$AD$27</c:f>
              <c:numCache>
                <c:formatCode>#,##0\ \ \ \ </c:formatCode>
                <c:ptCount val="10"/>
                <c:pt idx="0">
                  <c:v>782</c:v>
                </c:pt>
                <c:pt idx="1">
                  <c:v>672</c:v>
                </c:pt>
                <c:pt idx="2">
                  <c:v>748</c:v>
                </c:pt>
                <c:pt idx="3">
                  <c:v>852</c:v>
                </c:pt>
                <c:pt idx="4">
                  <c:v>958</c:v>
                </c:pt>
                <c:pt idx="5">
                  <c:v>944</c:v>
                </c:pt>
                <c:pt idx="6">
                  <c:v>888</c:v>
                </c:pt>
                <c:pt idx="7">
                  <c:v>843</c:v>
                </c:pt>
                <c:pt idx="8">
                  <c:v>806</c:v>
                </c:pt>
                <c:pt idx="9">
                  <c:v>904</c:v>
                </c:pt>
              </c:numCache>
            </c:numRef>
          </c:val>
          <c:smooth val="0"/>
          <c:extLst>
            <c:ext xmlns:c16="http://schemas.microsoft.com/office/drawing/2014/chart" uri="{C3380CC4-5D6E-409C-BE32-E72D297353CC}">
              <c16:uniqueId val="{00000004-1B23-4FC3-8603-103CD5FD1AC9}"/>
            </c:ext>
          </c:extLst>
        </c:ser>
        <c:ser>
          <c:idx val="5"/>
          <c:order val="5"/>
          <c:tx>
            <c:strRef>
              <c:f>'Table 27 (small)'!$AE$16</c:f>
              <c:strCache>
                <c:ptCount val="1"/>
                <c:pt idx="0">
                  <c:v>ITE</c:v>
                </c:pt>
              </c:strCache>
            </c:strRef>
          </c:tx>
          <c:spPr>
            <a:ln w="25400"/>
          </c:spPr>
          <c:marker>
            <c:symbol val="circle"/>
            <c:size val="6"/>
          </c:marker>
          <c:cat>
            <c:numRef>
              <c:f>'Table 27 (small)'!$Y$18:$Y$27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'Table 27 (small)'!$AE$18:$AE$27</c:f>
              <c:numCache>
                <c:formatCode>0\ \ \ \ \ </c:formatCode>
                <c:ptCount val="10"/>
                <c:pt idx="0">
                  <c:v>13906</c:v>
                </c:pt>
                <c:pt idx="1">
                  <c:v>14432</c:v>
                </c:pt>
                <c:pt idx="2">
                  <c:v>14641</c:v>
                </c:pt>
                <c:pt idx="3">
                  <c:v>14173</c:v>
                </c:pt>
                <c:pt idx="4">
                  <c:v>14763</c:v>
                </c:pt>
                <c:pt idx="5">
                  <c:v>15506</c:v>
                </c:pt>
                <c:pt idx="6">
                  <c:v>14819</c:v>
                </c:pt>
                <c:pt idx="7">
                  <c:v>15147</c:v>
                </c:pt>
                <c:pt idx="8">
                  <c:v>14661</c:v>
                </c:pt>
                <c:pt idx="9">
                  <c:v>0</c:v>
                </c:pt>
              </c:numCache>
            </c:numRef>
          </c:val>
          <c:smooth val="0"/>
          <c:extLst>
            <c:ext xmlns:c16="http://schemas.microsoft.com/office/drawing/2014/chart" uri="{C3380CC4-5D6E-409C-BE32-E72D297353CC}">
              <c16:uniqueId val="{00000005-1B23-4FC3-8603-103CD5FD1AC9}"/>
            </c:ext>
          </c:extLst>
        </c:ser>
        <c:dLbls>
          <c:showLegendKey val="0"/>
          <c:showVal val="0"/>
          <c:showCatName val="0"/>
          <c:showSerName val="0"/>
          <c:showPercent val="0"/>
          <c:showBubbleSize val="0"/>
        </c:dLbls>
        <c:marker val="1"/>
        <c:smooth val="0"/>
        <c:axId val="274242400"/>
        <c:axId val="274242960"/>
      </c:lineChart>
      <c:catAx>
        <c:axId val="274242400"/>
        <c:scaling>
          <c:orientation val="minMax"/>
        </c:scaling>
        <c:delete val="0"/>
        <c:axPos val="b"/>
        <c:numFmt formatCode="General" sourceLinked="1"/>
        <c:majorTickMark val="out"/>
        <c:minorTickMark val="none"/>
        <c:tickLblPos val="nextTo"/>
        <c:txPr>
          <a:bodyPr rot="0" vert="horz"/>
          <a:lstStyle/>
          <a:p>
            <a:pPr>
              <a:defRPr sz="850" b="1">
                <a:latin typeface="Arial" panose="020B0604020202020204" pitchFamily="34" charset="0"/>
                <a:cs typeface="Arial" panose="020B0604020202020204" pitchFamily="34" charset="0"/>
              </a:defRPr>
            </a:pPr>
            <a:endParaRPr lang="en-US"/>
          </a:p>
        </c:txPr>
        <c:crossAx val="274242960"/>
        <c:crosses val="autoZero"/>
        <c:auto val="1"/>
        <c:lblAlgn val="ctr"/>
        <c:lblOffset val="100"/>
        <c:tickLblSkip val="1"/>
        <c:tickMarkSkip val="1"/>
        <c:noMultiLvlLbl val="0"/>
      </c:catAx>
      <c:valAx>
        <c:axId val="274242960"/>
        <c:scaling>
          <c:orientation val="minMax"/>
          <c:max val="30000"/>
          <c:min val="0"/>
        </c:scaling>
        <c:delete val="0"/>
        <c:axPos val="l"/>
        <c:numFmt formatCode="#,##0" sourceLinked="0"/>
        <c:majorTickMark val="out"/>
        <c:minorTickMark val="none"/>
        <c:tickLblPos val="nextTo"/>
        <c:txPr>
          <a:bodyPr rot="0" vert="horz"/>
          <a:lstStyle/>
          <a:p>
            <a:pPr>
              <a:defRPr sz="850" b="1">
                <a:latin typeface="Arial" panose="020B0604020202020204" pitchFamily="34" charset="0"/>
                <a:cs typeface="Arial" panose="020B0604020202020204" pitchFamily="34" charset="0"/>
              </a:defRPr>
            </a:pPr>
            <a:endParaRPr lang="en-US"/>
          </a:p>
        </c:txPr>
        <c:crossAx val="274242400"/>
        <c:crosses val="autoZero"/>
        <c:crossBetween val="midCat"/>
      </c:valA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c:spPr>
    </c:plotArea>
    <c:legend>
      <c:legendPos val="b"/>
      <c:layout>
        <c:manualLayout>
          <c:xMode val="edge"/>
          <c:yMode val="edge"/>
          <c:x val="0.26888759893738345"/>
          <c:y val="0.92581333014376033"/>
          <c:w val="0.46222480212523304"/>
          <c:h val="2.9618431247716206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alignWithMargins="0"/>
    <c:pageMargins b="0" l="0.3" r="0" t="1.090000000000000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0</xdr:rowOff>
    </xdr:from>
    <xdr:to>
      <xdr:col>3</xdr:col>
      <xdr:colOff>0</xdr:colOff>
      <xdr:row>5</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5</xdr:row>
      <xdr:rowOff>0</xdr:rowOff>
    </xdr:from>
    <xdr:to>
      <xdr:col>3</xdr:col>
      <xdr:colOff>0</xdr:colOff>
      <xdr:row>5</xdr:row>
      <xdr:rowOff>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5</xdr:row>
      <xdr:rowOff>0</xdr:rowOff>
    </xdr:from>
    <xdr:to>
      <xdr:col>3</xdr:col>
      <xdr:colOff>0</xdr:colOff>
      <xdr:row>5</xdr:row>
      <xdr:rowOff>0</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158750</xdr:colOff>
      <xdr:row>0</xdr:row>
      <xdr:rowOff>0</xdr:rowOff>
    </xdr:from>
    <xdr:ext cx="184731" cy="264560"/>
    <xdr:sp macro="" textlink="">
      <xdr:nvSpPr>
        <xdr:cNvPr id="11" name="TextBox 10">
          <a:extLst>
            <a:ext uri="{FF2B5EF4-FFF2-40B4-BE49-F238E27FC236}">
              <a16:creationId xmlns:a16="http://schemas.microsoft.com/office/drawing/2014/main" id="{C418DD1D-7412-48B1-91A4-CF20B0F97264}"/>
            </a:ext>
          </a:extLst>
        </xdr:cNvPr>
        <xdr:cNvSpPr txBox="1"/>
      </xdr:nvSpPr>
      <xdr:spPr>
        <a:xfrm>
          <a:off x="75882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SG"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11</xdr:col>
      <xdr:colOff>76200</xdr:colOff>
      <xdr:row>0</xdr:row>
      <xdr:rowOff>0</xdr:rowOff>
    </xdr:from>
    <xdr:to>
      <xdr:col>11</xdr:col>
      <xdr:colOff>152400</xdr:colOff>
      <xdr:row>0</xdr:row>
      <xdr:rowOff>196850</xdr:rowOff>
    </xdr:to>
    <xdr:sp macro="" textlink="">
      <xdr:nvSpPr>
        <xdr:cNvPr id="46308005" name="Text Box 3">
          <a:extLst>
            <a:ext uri="{FF2B5EF4-FFF2-40B4-BE49-F238E27FC236}">
              <a16:creationId xmlns:a16="http://schemas.microsoft.com/office/drawing/2014/main" id="{00000000-0008-0000-1400-0000A59AC202}"/>
            </a:ext>
          </a:extLst>
        </xdr:cNvPr>
        <xdr:cNvSpPr txBox="1">
          <a:spLocks noChangeArrowheads="1"/>
        </xdr:cNvSpPr>
      </xdr:nvSpPr>
      <xdr:spPr bwMode="auto">
        <a:xfrm>
          <a:off x="4467225" y="473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43</xdr:row>
      <xdr:rowOff>238125</xdr:rowOff>
    </xdr:from>
    <xdr:to>
      <xdr:col>17</xdr:col>
      <xdr:colOff>514350</xdr:colOff>
      <xdr:row>76</xdr:row>
      <xdr:rowOff>66675</xdr:rowOff>
    </xdr:to>
    <xdr:graphicFrame macro="">
      <xdr:nvGraphicFramePr>
        <xdr:cNvPr id="46309916" name="Chart 4">
          <a:extLst>
            <a:ext uri="{FF2B5EF4-FFF2-40B4-BE49-F238E27FC236}">
              <a16:creationId xmlns:a16="http://schemas.microsoft.com/office/drawing/2014/main" id="{00000000-0008-0000-1500-00001CA2C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1700-000002000000}"/>
            </a:ext>
          </a:extLst>
        </xdr:cNvPr>
        <xdr:cNvSpPr txBox="1">
          <a:spLocks noChangeArrowheads="1"/>
        </xdr:cNvSpPr>
      </xdr:nvSpPr>
      <xdr:spPr bwMode="auto">
        <a:xfrm>
          <a:off x="0" y="2190750"/>
          <a:ext cx="0" cy="0"/>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US" sz="1000" b="0" i="0" u="none" strike="noStrike" baseline="0">
              <a:solidFill>
                <a:srgbClr val="000000"/>
              </a:solidFill>
              <a:latin typeface="Arial"/>
              <a:cs typeface="Arial"/>
            </a:rPr>
            <a:t>33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65</xdr:row>
      <xdr:rowOff>142875</xdr:rowOff>
    </xdr:from>
    <xdr:to>
      <xdr:col>13</xdr:col>
      <xdr:colOff>0</xdr:colOff>
      <xdr:row>66</xdr:row>
      <xdr:rowOff>142875</xdr:rowOff>
    </xdr:to>
    <xdr:sp macro="" textlink="">
      <xdr:nvSpPr>
        <xdr:cNvPr id="2" name="Text 3">
          <a:extLst>
            <a:ext uri="{FF2B5EF4-FFF2-40B4-BE49-F238E27FC236}">
              <a16:creationId xmlns:a16="http://schemas.microsoft.com/office/drawing/2014/main" id="{00000000-0008-0000-1C00-000002000000}"/>
            </a:ext>
          </a:extLst>
        </xdr:cNvPr>
        <xdr:cNvSpPr txBox="1">
          <a:spLocks noChangeArrowheads="1"/>
        </xdr:cNvSpPr>
      </xdr:nvSpPr>
      <xdr:spPr bwMode="auto">
        <a:xfrm>
          <a:off x="7905750" y="10810875"/>
          <a:ext cx="0" cy="161925"/>
        </a:xfrm>
        <a:prstGeom prst="rect">
          <a:avLst/>
        </a:prstGeom>
        <a:no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ITE</a:t>
          </a:r>
        </a:p>
        <a:p>
          <a:pPr algn="l" rtl="0">
            <a:defRPr sz="1000"/>
          </a:pPr>
          <a:endParaRPr lang="en-US" sz="800" b="1" i="0" u="none" strike="noStrike" baseline="0">
            <a:solidFill>
              <a:srgbClr val="000000"/>
            </a:solidFill>
            <a:latin typeface="Arial"/>
            <a:cs typeface="Arial"/>
          </a:endParaRPr>
        </a:p>
      </xdr:txBody>
    </xdr:sp>
    <xdr:clientData/>
  </xdr:twoCellAnchor>
  <xdr:twoCellAnchor>
    <xdr:from>
      <xdr:col>0</xdr:col>
      <xdr:colOff>60325</xdr:colOff>
      <xdr:row>48</xdr:row>
      <xdr:rowOff>184149</xdr:rowOff>
    </xdr:from>
    <xdr:to>
      <xdr:col>21</xdr:col>
      <xdr:colOff>517525</xdr:colOff>
      <xdr:row>90</xdr:row>
      <xdr:rowOff>120650</xdr:rowOff>
    </xdr:to>
    <xdr:graphicFrame macro="">
      <xdr:nvGraphicFramePr>
        <xdr:cNvPr id="3" name="Chart 2">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4612-8C25-4A11-9306-EF16D4E2975E}">
  <dimension ref="A1:D105"/>
  <sheetViews>
    <sheetView showGridLines="0" tabSelected="1" zoomScale="85" zoomScaleNormal="85" workbookViewId="0">
      <selection sqref="A1:D1"/>
    </sheetView>
  </sheetViews>
  <sheetFormatPr defaultColWidth="9.5703125" defaultRowHeight="18" customHeight="1" x14ac:dyDescent="0.25"/>
  <cols>
    <col min="1" max="1" width="5.7109375" style="288" customWidth="1"/>
    <col min="2" max="2" width="9.5703125" style="288"/>
    <col min="3" max="3" width="7.28515625" style="288" customWidth="1"/>
    <col min="4" max="4" width="116.140625" style="287" bestFit="1" customWidth="1"/>
    <col min="5" max="16384" width="9.5703125" style="288"/>
  </cols>
  <sheetData>
    <row r="1" spans="1:4" ht="20.100000000000001" customHeight="1" x14ac:dyDescent="0.25">
      <c r="A1" s="376" t="s">
        <v>208</v>
      </c>
      <c r="B1" s="376"/>
      <c r="C1" s="376"/>
      <c r="D1" s="376"/>
    </row>
    <row r="2" spans="1:4" ht="9.9499999999999993" customHeight="1" x14ac:dyDescent="0.25"/>
    <row r="3" spans="1:4" s="359" customFormat="1" ht="20.100000000000001" customHeight="1" x14ac:dyDescent="0.3">
      <c r="B3" s="374" t="s">
        <v>226</v>
      </c>
      <c r="C3" s="374"/>
      <c r="D3" s="374"/>
    </row>
    <row r="4" spans="1:4" s="359" customFormat="1" ht="20.100000000000001" customHeight="1" x14ac:dyDescent="0.3">
      <c r="B4" s="360" t="s">
        <v>207</v>
      </c>
      <c r="C4" s="361" t="s">
        <v>214</v>
      </c>
      <c r="D4" s="362" t="s">
        <v>216</v>
      </c>
    </row>
    <row r="5" spans="1:4" s="359" customFormat="1" ht="20.100000000000001" customHeight="1" x14ac:dyDescent="0.3">
      <c r="B5" s="360" t="s">
        <v>207</v>
      </c>
      <c r="C5" s="361" t="s">
        <v>215</v>
      </c>
      <c r="D5" s="362" t="s">
        <v>217</v>
      </c>
    </row>
    <row r="6" spans="1:4" ht="9.9499999999999993" customHeight="1" x14ac:dyDescent="0.25">
      <c r="B6" s="286"/>
      <c r="C6" s="283"/>
      <c r="D6" s="283"/>
    </row>
    <row r="7" spans="1:4" s="359" customFormat="1" ht="20.100000000000001" customHeight="1" x14ac:dyDescent="0.3">
      <c r="B7" s="374" t="s">
        <v>211</v>
      </c>
      <c r="C7" s="374"/>
      <c r="D7" s="374"/>
    </row>
    <row r="8" spans="1:4" s="359" customFormat="1" ht="20.100000000000001" customHeight="1" x14ac:dyDescent="0.3">
      <c r="B8" s="360" t="s">
        <v>207</v>
      </c>
      <c r="C8" s="363">
        <v>1</v>
      </c>
      <c r="D8" s="362" t="s">
        <v>202</v>
      </c>
    </row>
    <row r="9" spans="1:4" s="359" customFormat="1" ht="20.100000000000001" customHeight="1" x14ac:dyDescent="0.3">
      <c r="B9" s="360" t="s">
        <v>207</v>
      </c>
      <c r="C9" s="364">
        <v>2</v>
      </c>
      <c r="D9" s="362" t="s">
        <v>443</v>
      </c>
    </row>
    <row r="10" spans="1:4" s="359" customFormat="1" ht="20.100000000000001" customHeight="1" x14ac:dyDescent="0.3">
      <c r="B10" s="360" t="s">
        <v>207</v>
      </c>
      <c r="C10" s="363">
        <v>3</v>
      </c>
      <c r="D10" s="362" t="s">
        <v>444</v>
      </c>
    </row>
    <row r="11" spans="1:4" s="359" customFormat="1" ht="20.100000000000001" customHeight="1" x14ac:dyDescent="0.3">
      <c r="B11" s="360" t="s">
        <v>207</v>
      </c>
      <c r="C11" s="363">
        <v>4</v>
      </c>
      <c r="D11" s="362" t="s">
        <v>445</v>
      </c>
    </row>
    <row r="12" spans="1:4" s="359" customFormat="1" ht="20.100000000000001" customHeight="1" x14ac:dyDescent="0.3">
      <c r="B12" s="360" t="s">
        <v>207</v>
      </c>
      <c r="C12" s="363">
        <v>5</v>
      </c>
      <c r="D12" s="362" t="s">
        <v>446</v>
      </c>
    </row>
    <row r="13" spans="1:4" s="359" customFormat="1" ht="20.100000000000001" customHeight="1" x14ac:dyDescent="0.3">
      <c r="B13" s="360" t="s">
        <v>207</v>
      </c>
      <c r="C13" s="363">
        <v>6</v>
      </c>
      <c r="D13" s="362" t="s">
        <v>447</v>
      </c>
    </row>
    <row r="14" spans="1:4" s="359" customFormat="1" ht="20.100000000000001" customHeight="1" x14ac:dyDescent="0.3">
      <c r="B14" s="360" t="s">
        <v>207</v>
      </c>
      <c r="C14" s="363">
        <v>7</v>
      </c>
      <c r="D14" s="362" t="s">
        <v>448</v>
      </c>
    </row>
    <row r="15" spans="1:4" s="359" customFormat="1" ht="20.100000000000001" customHeight="1" x14ac:dyDescent="0.3">
      <c r="B15" s="360" t="s">
        <v>207</v>
      </c>
      <c r="C15" s="363">
        <v>8</v>
      </c>
      <c r="D15" s="362" t="s">
        <v>449</v>
      </c>
    </row>
    <row r="16" spans="1:4" s="359" customFormat="1" ht="20.100000000000001" customHeight="1" x14ac:dyDescent="0.3">
      <c r="B16" s="360" t="s">
        <v>207</v>
      </c>
      <c r="C16" s="363">
        <v>9</v>
      </c>
      <c r="D16" s="362" t="s">
        <v>450</v>
      </c>
    </row>
    <row r="17" spans="2:4" s="359" customFormat="1" ht="20.100000000000001" customHeight="1" x14ac:dyDescent="0.3">
      <c r="B17" s="360" t="s">
        <v>207</v>
      </c>
      <c r="C17" s="363">
        <v>10</v>
      </c>
      <c r="D17" s="362" t="s">
        <v>451</v>
      </c>
    </row>
    <row r="18" spans="2:4" s="359" customFormat="1" ht="20.100000000000001" customHeight="1" x14ac:dyDescent="0.3">
      <c r="B18" s="360" t="s">
        <v>207</v>
      </c>
      <c r="C18" s="363">
        <v>11</v>
      </c>
      <c r="D18" s="362" t="s">
        <v>452</v>
      </c>
    </row>
    <row r="19" spans="2:4" ht="9.9499999999999993" customHeight="1" x14ac:dyDescent="0.25">
      <c r="B19" s="286"/>
      <c r="C19" s="285"/>
      <c r="D19" s="284"/>
    </row>
    <row r="20" spans="2:4" s="359" customFormat="1" ht="20.100000000000001" customHeight="1" x14ac:dyDescent="0.3">
      <c r="B20" s="374" t="s">
        <v>212</v>
      </c>
      <c r="C20" s="374"/>
      <c r="D20" s="374"/>
    </row>
    <row r="21" spans="2:4" s="359" customFormat="1" ht="20.100000000000001" customHeight="1" x14ac:dyDescent="0.3">
      <c r="B21" s="360" t="s">
        <v>207</v>
      </c>
      <c r="C21" s="363">
        <v>12</v>
      </c>
      <c r="D21" s="362" t="s">
        <v>453</v>
      </c>
    </row>
    <row r="22" spans="2:4" s="359" customFormat="1" ht="20.100000000000001" customHeight="1" x14ac:dyDescent="0.3">
      <c r="B22" s="360" t="s">
        <v>207</v>
      </c>
      <c r="C22" s="363">
        <v>13.1</v>
      </c>
      <c r="D22" s="362" t="s">
        <v>454</v>
      </c>
    </row>
    <row r="23" spans="2:4" s="359" customFormat="1" ht="20.100000000000001" customHeight="1" x14ac:dyDescent="0.3">
      <c r="B23" s="360" t="s">
        <v>207</v>
      </c>
      <c r="C23" s="363">
        <v>13.2</v>
      </c>
      <c r="D23" s="362" t="s">
        <v>455</v>
      </c>
    </row>
    <row r="24" spans="2:4" s="359" customFormat="1" ht="20.100000000000001" customHeight="1" x14ac:dyDescent="0.3">
      <c r="B24" s="360" t="s">
        <v>207</v>
      </c>
      <c r="C24" s="358">
        <v>14</v>
      </c>
      <c r="D24" s="362" t="s">
        <v>456</v>
      </c>
    </row>
    <row r="25" spans="2:4" s="359" customFormat="1" ht="20.100000000000001" customHeight="1" x14ac:dyDescent="0.3">
      <c r="B25" s="360" t="s">
        <v>207</v>
      </c>
      <c r="C25" s="363">
        <v>15</v>
      </c>
      <c r="D25" s="362" t="s">
        <v>457</v>
      </c>
    </row>
    <row r="26" spans="2:4" s="359" customFormat="1" ht="20.100000000000001" customHeight="1" x14ac:dyDescent="0.3">
      <c r="B26" s="375" t="s">
        <v>209</v>
      </c>
      <c r="C26" s="375"/>
      <c r="D26" s="375"/>
    </row>
    <row r="27" spans="2:4" s="359" customFormat="1" ht="20.100000000000001" customHeight="1" x14ac:dyDescent="0.3">
      <c r="B27" s="360" t="s">
        <v>207</v>
      </c>
      <c r="C27" s="363">
        <v>16</v>
      </c>
      <c r="D27" s="362" t="s">
        <v>206</v>
      </c>
    </row>
    <row r="28" spans="2:4" s="359" customFormat="1" ht="20.100000000000001" customHeight="1" x14ac:dyDescent="0.3">
      <c r="B28" s="360" t="s">
        <v>207</v>
      </c>
      <c r="C28" s="363">
        <v>17</v>
      </c>
      <c r="D28" s="362" t="s">
        <v>205</v>
      </c>
    </row>
    <row r="29" spans="2:4" s="359" customFormat="1" ht="20.100000000000001" customHeight="1" x14ac:dyDescent="0.3">
      <c r="B29" s="360" t="s">
        <v>207</v>
      </c>
      <c r="C29" s="363">
        <v>18</v>
      </c>
      <c r="D29" s="362" t="s">
        <v>204</v>
      </c>
    </row>
    <row r="30" spans="2:4" s="359" customFormat="1" ht="20.100000000000001" customHeight="1" x14ac:dyDescent="0.3">
      <c r="B30" s="360" t="s">
        <v>207</v>
      </c>
      <c r="C30" s="363">
        <v>19</v>
      </c>
      <c r="D30" s="362" t="s">
        <v>203</v>
      </c>
    </row>
    <row r="31" spans="2:4" ht="9.9499999999999993" customHeight="1" x14ac:dyDescent="0.25">
      <c r="B31" s="286"/>
      <c r="C31" s="285"/>
      <c r="D31" s="284"/>
    </row>
    <row r="32" spans="2:4" s="359" customFormat="1" ht="20.100000000000001" customHeight="1" x14ac:dyDescent="0.3">
      <c r="B32" s="374" t="s">
        <v>213</v>
      </c>
      <c r="C32" s="374"/>
      <c r="D32" s="374"/>
    </row>
    <row r="33" spans="2:4" s="359" customFormat="1" ht="20.100000000000001" customHeight="1" x14ac:dyDescent="0.3">
      <c r="B33" s="360" t="s">
        <v>207</v>
      </c>
      <c r="C33" s="363">
        <v>20</v>
      </c>
      <c r="D33" s="362" t="s">
        <v>202</v>
      </c>
    </row>
    <row r="34" spans="2:4" s="359" customFormat="1" ht="20.100000000000001" customHeight="1" x14ac:dyDescent="0.3">
      <c r="B34" s="360" t="s">
        <v>207</v>
      </c>
      <c r="C34" s="358">
        <v>21</v>
      </c>
      <c r="D34" s="362" t="s">
        <v>201</v>
      </c>
    </row>
    <row r="35" spans="2:4" s="359" customFormat="1" ht="20.100000000000001" customHeight="1" x14ac:dyDescent="0.3">
      <c r="B35" s="360" t="s">
        <v>207</v>
      </c>
      <c r="C35" s="363">
        <v>22</v>
      </c>
      <c r="D35" s="362" t="s">
        <v>200</v>
      </c>
    </row>
    <row r="36" spans="2:4" s="359" customFormat="1" ht="20.100000000000001" customHeight="1" x14ac:dyDescent="0.3">
      <c r="B36" s="360" t="s">
        <v>207</v>
      </c>
      <c r="C36" s="364">
        <v>23</v>
      </c>
      <c r="D36" s="362" t="s">
        <v>199</v>
      </c>
    </row>
    <row r="37" spans="2:4" s="359" customFormat="1" ht="20.100000000000001" customHeight="1" x14ac:dyDescent="0.3">
      <c r="B37" s="360" t="s">
        <v>207</v>
      </c>
      <c r="C37" s="363">
        <v>24</v>
      </c>
      <c r="D37" s="362" t="s">
        <v>421</v>
      </c>
    </row>
    <row r="38" spans="2:4" s="359" customFormat="1" ht="20.100000000000001" customHeight="1" x14ac:dyDescent="0.3">
      <c r="B38" s="360" t="s">
        <v>207</v>
      </c>
      <c r="C38" s="363">
        <v>25</v>
      </c>
      <c r="D38" s="362" t="s">
        <v>198</v>
      </c>
    </row>
    <row r="39" spans="2:4" s="359" customFormat="1" ht="20.100000000000001" customHeight="1" x14ac:dyDescent="0.3">
      <c r="B39" s="360" t="s">
        <v>207</v>
      </c>
      <c r="C39" s="363">
        <v>26</v>
      </c>
      <c r="D39" s="362" t="s">
        <v>440</v>
      </c>
    </row>
    <row r="40" spans="2:4" s="359" customFormat="1" ht="20.100000000000001" customHeight="1" x14ac:dyDescent="0.3">
      <c r="B40" s="360" t="s">
        <v>207</v>
      </c>
      <c r="C40" s="363">
        <v>27</v>
      </c>
      <c r="D40" s="362" t="s">
        <v>441</v>
      </c>
    </row>
    <row r="41" spans="2:4" s="359" customFormat="1" ht="20.100000000000001" customHeight="1" x14ac:dyDescent="0.3">
      <c r="B41" s="360" t="s">
        <v>207</v>
      </c>
      <c r="C41" s="363">
        <v>28</v>
      </c>
      <c r="D41" s="362" t="s">
        <v>442</v>
      </c>
    </row>
    <row r="42" spans="2:4" s="359" customFormat="1" ht="20.100000000000001" customHeight="1" x14ac:dyDescent="0.3">
      <c r="B42" s="360" t="s">
        <v>207</v>
      </c>
      <c r="C42" s="363">
        <v>29</v>
      </c>
      <c r="D42" s="362" t="s">
        <v>197</v>
      </c>
    </row>
    <row r="43" spans="2:4" s="359" customFormat="1" ht="20.100000000000001" customHeight="1" x14ac:dyDescent="0.3">
      <c r="B43" s="360" t="s">
        <v>207</v>
      </c>
      <c r="C43" s="363">
        <v>30</v>
      </c>
      <c r="D43" s="362" t="s">
        <v>196</v>
      </c>
    </row>
    <row r="44" spans="2:4" s="359" customFormat="1" ht="20.100000000000001" customHeight="1" x14ac:dyDescent="0.3">
      <c r="B44" s="360" t="s">
        <v>207</v>
      </c>
      <c r="C44" s="363">
        <v>31</v>
      </c>
      <c r="D44" s="362" t="s">
        <v>195</v>
      </c>
    </row>
    <row r="45" spans="2:4" s="359" customFormat="1" ht="20.100000000000001" customHeight="1" x14ac:dyDescent="0.3">
      <c r="B45" s="360" t="s">
        <v>207</v>
      </c>
      <c r="C45" s="363">
        <v>32</v>
      </c>
      <c r="D45" s="362" t="s">
        <v>472</v>
      </c>
    </row>
    <row r="46" spans="2:4" s="359" customFormat="1" ht="20.100000000000001" customHeight="1" x14ac:dyDescent="0.3">
      <c r="B46" s="360" t="s">
        <v>207</v>
      </c>
      <c r="C46" s="363">
        <v>33</v>
      </c>
      <c r="D46" s="362" t="s">
        <v>422</v>
      </c>
    </row>
    <row r="47" spans="2:4" s="359" customFormat="1" ht="20.100000000000001" customHeight="1" x14ac:dyDescent="0.3">
      <c r="B47" s="360" t="s">
        <v>207</v>
      </c>
      <c r="C47" s="363">
        <v>34</v>
      </c>
      <c r="D47" s="362" t="s">
        <v>423</v>
      </c>
    </row>
    <row r="48" spans="2:4" s="359" customFormat="1" ht="20.100000000000001" customHeight="1" x14ac:dyDescent="0.3">
      <c r="B48" s="360" t="s">
        <v>207</v>
      </c>
      <c r="C48" s="363">
        <v>35</v>
      </c>
      <c r="D48" s="362" t="s">
        <v>424</v>
      </c>
    </row>
    <row r="49" spans="2:4" s="359" customFormat="1" ht="20.100000000000001" customHeight="1" x14ac:dyDescent="0.3">
      <c r="B49" s="360" t="s">
        <v>207</v>
      </c>
      <c r="C49" s="363">
        <v>36</v>
      </c>
      <c r="D49" s="362" t="s">
        <v>425</v>
      </c>
    </row>
    <row r="50" spans="2:4" s="359" customFormat="1" ht="20.100000000000001" customHeight="1" x14ac:dyDescent="0.3">
      <c r="B50" s="360" t="s">
        <v>207</v>
      </c>
      <c r="C50" s="363">
        <v>37</v>
      </c>
      <c r="D50" s="362" t="s">
        <v>194</v>
      </c>
    </row>
    <row r="51" spans="2:4" s="359" customFormat="1" ht="20.100000000000001" customHeight="1" x14ac:dyDescent="0.3">
      <c r="B51" s="360" t="s">
        <v>207</v>
      </c>
      <c r="C51" s="363">
        <v>38</v>
      </c>
      <c r="D51" s="362" t="s">
        <v>426</v>
      </c>
    </row>
    <row r="52" spans="2:4" s="359" customFormat="1" ht="20.100000000000001" customHeight="1" x14ac:dyDescent="0.3">
      <c r="B52" s="360" t="s">
        <v>207</v>
      </c>
      <c r="C52" s="363">
        <v>39</v>
      </c>
      <c r="D52" s="362" t="s">
        <v>427</v>
      </c>
    </row>
    <row r="53" spans="2:4" s="359" customFormat="1" ht="20.100000000000001" customHeight="1" x14ac:dyDescent="0.3">
      <c r="B53" s="360" t="s">
        <v>207</v>
      </c>
      <c r="C53" s="363">
        <v>40</v>
      </c>
      <c r="D53" s="362" t="s">
        <v>428</v>
      </c>
    </row>
    <row r="54" spans="2:4" s="359" customFormat="1" ht="20.100000000000001" customHeight="1" x14ac:dyDescent="0.3">
      <c r="B54" s="360" t="s">
        <v>207</v>
      </c>
      <c r="C54" s="363">
        <v>41</v>
      </c>
      <c r="D54" s="362" t="s">
        <v>193</v>
      </c>
    </row>
    <row r="55" spans="2:4" s="359" customFormat="1" ht="20.100000000000001" customHeight="1" x14ac:dyDescent="0.3">
      <c r="B55" s="360" t="s">
        <v>207</v>
      </c>
      <c r="C55" s="363">
        <v>42</v>
      </c>
      <c r="D55" s="362" t="s">
        <v>429</v>
      </c>
    </row>
    <row r="56" spans="2:4" s="359" customFormat="1" ht="20.100000000000001" customHeight="1" x14ac:dyDescent="0.3">
      <c r="B56" s="360" t="s">
        <v>207</v>
      </c>
      <c r="C56" s="363">
        <v>43</v>
      </c>
      <c r="D56" s="362" t="s">
        <v>430</v>
      </c>
    </row>
    <row r="57" spans="2:4" s="359" customFormat="1" ht="20.100000000000001" customHeight="1" x14ac:dyDescent="0.3">
      <c r="B57" s="360" t="s">
        <v>207</v>
      </c>
      <c r="C57" s="363">
        <v>44</v>
      </c>
      <c r="D57" s="362" t="s">
        <v>431</v>
      </c>
    </row>
    <row r="58" spans="2:4" s="359" customFormat="1" ht="20.100000000000001" customHeight="1" x14ac:dyDescent="0.3">
      <c r="B58" s="360" t="s">
        <v>207</v>
      </c>
      <c r="C58" s="363">
        <v>45</v>
      </c>
      <c r="D58" s="362" t="s">
        <v>192</v>
      </c>
    </row>
    <row r="59" spans="2:4" s="359" customFormat="1" ht="20.100000000000001" customHeight="1" x14ac:dyDescent="0.3">
      <c r="B59" s="360" t="s">
        <v>207</v>
      </c>
      <c r="C59" s="363">
        <v>46</v>
      </c>
      <c r="D59" s="362" t="s">
        <v>432</v>
      </c>
    </row>
    <row r="60" spans="2:4" s="359" customFormat="1" ht="20.100000000000001" customHeight="1" x14ac:dyDescent="0.3">
      <c r="B60" s="360" t="s">
        <v>207</v>
      </c>
      <c r="C60" s="363">
        <v>47</v>
      </c>
      <c r="D60" s="362" t="s">
        <v>433</v>
      </c>
    </row>
    <row r="61" spans="2:4" s="359" customFormat="1" ht="20.100000000000001" customHeight="1" x14ac:dyDescent="0.3">
      <c r="B61" s="360" t="s">
        <v>207</v>
      </c>
      <c r="C61" s="363">
        <v>48</v>
      </c>
      <c r="D61" s="362" t="s">
        <v>434</v>
      </c>
    </row>
    <row r="62" spans="2:4" s="359" customFormat="1" ht="20.100000000000001" customHeight="1" x14ac:dyDescent="0.3">
      <c r="B62" s="360" t="s">
        <v>207</v>
      </c>
      <c r="C62" s="363">
        <v>49</v>
      </c>
      <c r="D62" s="362" t="s">
        <v>435</v>
      </c>
    </row>
    <row r="63" spans="2:4" s="359" customFormat="1" ht="20.100000000000001" customHeight="1" x14ac:dyDescent="0.3">
      <c r="B63" s="360" t="s">
        <v>207</v>
      </c>
      <c r="C63" s="363">
        <v>50</v>
      </c>
      <c r="D63" s="362" t="s">
        <v>436</v>
      </c>
    </row>
    <row r="64" spans="2:4" s="359" customFormat="1" ht="20.100000000000001" customHeight="1" x14ac:dyDescent="0.3">
      <c r="B64" s="360" t="s">
        <v>207</v>
      </c>
      <c r="C64" s="363">
        <v>51</v>
      </c>
      <c r="D64" s="362" t="s">
        <v>437</v>
      </c>
    </row>
    <row r="65" spans="2:4" s="359" customFormat="1" ht="20.100000000000001" customHeight="1" x14ac:dyDescent="0.3">
      <c r="B65" s="360" t="s">
        <v>207</v>
      </c>
      <c r="C65" s="363">
        <v>52</v>
      </c>
      <c r="D65" s="362" t="s">
        <v>438</v>
      </c>
    </row>
    <row r="66" spans="2:4" s="359" customFormat="1" ht="20.100000000000001" customHeight="1" x14ac:dyDescent="0.3">
      <c r="B66" s="360" t="s">
        <v>207</v>
      </c>
      <c r="C66" s="363">
        <v>53</v>
      </c>
      <c r="D66" s="362" t="s">
        <v>439</v>
      </c>
    </row>
    <row r="67" spans="2:4" ht="18" customHeight="1" x14ac:dyDescent="0.25">
      <c r="B67" s="286"/>
    </row>
    <row r="68" spans="2:4" ht="18" customHeight="1" x14ac:dyDescent="0.25">
      <c r="B68" s="286"/>
    </row>
    <row r="69" spans="2:4" ht="18" customHeight="1" x14ac:dyDescent="0.25">
      <c r="B69" s="286"/>
    </row>
    <row r="70" spans="2:4" ht="18" customHeight="1" x14ac:dyDescent="0.25">
      <c r="B70" s="286"/>
    </row>
    <row r="71" spans="2:4" ht="18" customHeight="1" x14ac:dyDescent="0.25">
      <c r="B71" s="286"/>
    </row>
    <row r="72" spans="2:4" ht="18" customHeight="1" x14ac:dyDescent="0.25">
      <c r="B72" s="286"/>
    </row>
    <row r="73" spans="2:4" ht="18" customHeight="1" x14ac:dyDescent="0.25">
      <c r="B73" s="286"/>
    </row>
    <row r="74" spans="2:4" ht="18" customHeight="1" x14ac:dyDescent="0.25">
      <c r="B74" s="286"/>
    </row>
    <row r="75" spans="2:4" ht="18" customHeight="1" x14ac:dyDescent="0.25">
      <c r="B75" s="286"/>
    </row>
    <row r="76" spans="2:4" ht="18" customHeight="1" x14ac:dyDescent="0.25">
      <c r="B76" s="286"/>
    </row>
    <row r="77" spans="2:4" ht="18" customHeight="1" x14ac:dyDescent="0.25">
      <c r="B77" s="286"/>
    </row>
    <row r="78" spans="2:4" ht="18" customHeight="1" x14ac:dyDescent="0.25">
      <c r="B78" s="286"/>
    </row>
    <row r="79" spans="2:4" ht="18" customHeight="1" x14ac:dyDescent="0.25">
      <c r="B79" s="286"/>
    </row>
    <row r="80" spans="2:4" ht="18" customHeight="1" x14ac:dyDescent="0.25">
      <c r="B80" s="286"/>
    </row>
    <row r="81" spans="2:2" ht="18" customHeight="1" x14ac:dyDescent="0.25">
      <c r="B81" s="286"/>
    </row>
    <row r="82" spans="2:2" ht="18" customHeight="1" x14ac:dyDescent="0.25">
      <c r="B82" s="286"/>
    </row>
    <row r="83" spans="2:2" ht="18" customHeight="1" x14ac:dyDescent="0.25">
      <c r="B83" s="286"/>
    </row>
    <row r="84" spans="2:2" ht="18" customHeight="1" x14ac:dyDescent="0.25">
      <c r="B84" s="286"/>
    </row>
    <row r="85" spans="2:2" ht="18" customHeight="1" x14ac:dyDescent="0.25">
      <c r="B85" s="286"/>
    </row>
    <row r="86" spans="2:2" ht="18" customHeight="1" x14ac:dyDescent="0.25">
      <c r="B86" s="286"/>
    </row>
    <row r="87" spans="2:2" ht="18" customHeight="1" x14ac:dyDescent="0.25">
      <c r="B87" s="286"/>
    </row>
    <row r="88" spans="2:2" ht="18" customHeight="1" x14ac:dyDescent="0.25">
      <c r="B88" s="286"/>
    </row>
    <row r="89" spans="2:2" ht="18" customHeight="1" x14ac:dyDescent="0.25">
      <c r="B89" s="286"/>
    </row>
    <row r="90" spans="2:2" ht="18" customHeight="1" x14ac:dyDescent="0.25">
      <c r="B90" s="286"/>
    </row>
    <row r="91" spans="2:2" ht="18" customHeight="1" x14ac:dyDescent="0.25">
      <c r="B91" s="286"/>
    </row>
    <row r="92" spans="2:2" ht="18" customHeight="1" x14ac:dyDescent="0.25">
      <c r="B92" s="286"/>
    </row>
    <row r="93" spans="2:2" ht="18" customHeight="1" x14ac:dyDescent="0.25">
      <c r="B93" s="286"/>
    </row>
    <row r="94" spans="2:2" ht="18" customHeight="1" x14ac:dyDescent="0.25">
      <c r="B94" s="286"/>
    </row>
    <row r="95" spans="2:2" ht="18" customHeight="1" x14ac:dyDescent="0.25">
      <c r="B95" s="286"/>
    </row>
    <row r="96" spans="2:2" ht="18" customHeight="1" x14ac:dyDescent="0.25">
      <c r="B96" s="286"/>
    </row>
    <row r="97" spans="2:2" ht="18" customHeight="1" x14ac:dyDescent="0.25">
      <c r="B97" s="286"/>
    </row>
    <row r="98" spans="2:2" ht="18" customHeight="1" x14ac:dyDescent="0.25">
      <c r="B98" s="286"/>
    </row>
    <row r="99" spans="2:2" ht="18" customHeight="1" x14ac:dyDescent="0.25">
      <c r="B99" s="286"/>
    </row>
    <row r="100" spans="2:2" ht="18" customHeight="1" x14ac:dyDescent="0.25">
      <c r="B100" s="286"/>
    </row>
    <row r="101" spans="2:2" ht="18" customHeight="1" x14ac:dyDescent="0.25">
      <c r="B101" s="286"/>
    </row>
    <row r="102" spans="2:2" ht="18" customHeight="1" x14ac:dyDescent="0.25">
      <c r="B102" s="286"/>
    </row>
    <row r="103" spans="2:2" ht="18" customHeight="1" x14ac:dyDescent="0.25">
      <c r="B103" s="286"/>
    </row>
    <row r="104" spans="2:2" ht="18" customHeight="1" x14ac:dyDescent="0.25">
      <c r="B104" s="286"/>
    </row>
    <row r="105" spans="2:2" ht="18" customHeight="1" x14ac:dyDescent="0.25">
      <c r="B105" s="286"/>
    </row>
  </sheetData>
  <mergeCells count="6">
    <mergeCell ref="B3:D3"/>
    <mergeCell ref="B20:D20"/>
    <mergeCell ref="B32:D32"/>
    <mergeCell ref="B26:D26"/>
    <mergeCell ref="A1:D1"/>
    <mergeCell ref="B7:D7"/>
  </mergeCells>
  <hyperlinks>
    <hyperlink ref="C8" location="'1'!A1" display="'1'!A1" xr:uid="{4C49DFD0-C752-4417-8F7E-874B5F48D73D}"/>
    <hyperlink ref="C9" location="'2'!A1" display="'2'!A1" xr:uid="{36709E15-6109-4AD6-BF6B-642EA2D0F07A}"/>
    <hyperlink ref="C10" location="'3'!A1" display="'3'!A1" xr:uid="{2FE38947-1F19-49A0-93DC-5828698472CF}"/>
    <hyperlink ref="C11" location="'4'!A1" display="'4'!A1" xr:uid="{8194AF2D-3900-4010-AB6C-CC279AB2697F}"/>
    <hyperlink ref="C12" location="'5'!A1" display="'5'!A1" xr:uid="{1A178C0B-CDD7-4724-A7AF-3D93174FA063}"/>
    <hyperlink ref="C13" location="'6'!A1" display="'6'!A1" xr:uid="{BFB952FA-17C0-4434-80FC-CD5AF31C9DD1}"/>
    <hyperlink ref="C14" location="'7'!A1" display="'7'!A1" xr:uid="{F82A577F-23FB-4655-ABAE-1AA7CC3414EE}"/>
    <hyperlink ref="C15" location="'8'!A1" display="'8'!A1" xr:uid="{7B2EF61E-122D-452B-8A12-C318C2D69626}"/>
    <hyperlink ref="C16" location="'9'!A1" display="'9'!A1" xr:uid="{CB0CC9D5-089D-4EF6-B560-5608D2DA70B4}"/>
    <hyperlink ref="C17" location="'10'!A1" display="'10'!A1" xr:uid="{CD09AB1A-32D9-44E2-8D24-2B35220C5506}"/>
    <hyperlink ref="C18" location="'11'!A1" display="'11'!A1" xr:uid="{0B87F4AF-FBE3-4313-96B4-B6B43E10EBAA}"/>
    <hyperlink ref="C21" location="'12'!A1" display="'12'!A1" xr:uid="{4503C45B-8B32-4427-8706-F6AD674A87F3}"/>
    <hyperlink ref="C22" location="'13.1'!A1" display="'13.1'!A1" xr:uid="{61E8BD86-BE18-403F-BED1-91B6EB3B5371}"/>
    <hyperlink ref="C23" location="'13.2'!A1" display="'13.2'!A1" xr:uid="{C3D37936-EA60-4398-B0C7-EFF67EFA006F}"/>
    <hyperlink ref="C24" location="'14'!A1" display="'14'!A1" xr:uid="{3B2F4797-CF10-4D17-8A71-8465475AE501}"/>
    <hyperlink ref="C25" location="'15'!A1" display="'15'!A1" xr:uid="{2B5E0C5D-8E47-4B54-A9CF-D70FE897A6EE}"/>
    <hyperlink ref="C27" location="'16'!A1" display="'16'!A1" xr:uid="{6E5E312F-65A3-4CEA-8959-F3882B4D3A0A}"/>
    <hyperlink ref="C28" location="'17'!A1" display="'17'!A1" xr:uid="{15B8000B-9B62-4A80-A406-EC4CE6480E18}"/>
    <hyperlink ref="C29" location="'18'!A1" display="'18'!A1" xr:uid="{5FA83569-F992-43F6-9921-D952D7BA3F19}"/>
    <hyperlink ref="C30" location="'19'!A1" display="'19'!A1" xr:uid="{EC7E68BD-912C-4C98-90EE-B77BB2FE3B04}"/>
    <hyperlink ref="C33" location="'20'!A1" display="'20'!A1" xr:uid="{3159237B-0661-4C19-98A2-246C6486F50F}"/>
    <hyperlink ref="C34" location="'21'!A1" display="'21'!A1" xr:uid="{C3BA98F7-C830-4779-B827-065E1C644A98}"/>
    <hyperlink ref="C35" location="'22'!A1" display="'22'!A1" xr:uid="{18719C10-BE0D-486E-B7DD-9E589EFFD80D}"/>
    <hyperlink ref="C36" location="'23'!A1" display="'23'!A1" xr:uid="{91F20570-54A4-4D36-B487-CFA022791BBC}"/>
    <hyperlink ref="C37" location="'24'!A1" display="'24'!A1" xr:uid="{34149C7D-EF56-45A6-939F-0FED27AFB1A5}"/>
    <hyperlink ref="C38" location="'25'!A1" display="'25'!A1" xr:uid="{241DF713-A972-4191-B182-C091306D51CA}"/>
    <hyperlink ref="C39" location="'26'!A1" display="'26'!A1" xr:uid="{BD4A2276-AFA3-40C2-B5B6-8DD12EC1626F}"/>
    <hyperlink ref="C40" location="'27'!A1" display="'27'!A1" xr:uid="{04987099-5C2A-46BD-A916-2A889F33FFE8}"/>
    <hyperlink ref="C41" location="'28'!A1" display="'28'!A1" xr:uid="{D7FB88EE-9862-4040-BCAF-0C502343B2B8}"/>
    <hyperlink ref="C42" location="'29'!A1" display="'29'!A1" xr:uid="{DC52EF3F-8F25-400A-B274-29E516C32924}"/>
    <hyperlink ref="C43" location="'30'!A1" display="'30'!A1" xr:uid="{9B055840-D69B-4789-BC81-6745A4FC2114}"/>
    <hyperlink ref="C44" location="'31'!A1" display="'31'!A1" xr:uid="{89CD6C6B-67A9-462E-B090-E8C0C0829ED5}"/>
    <hyperlink ref="C45" location="'32'!A1" display="'32'!A1" xr:uid="{F0E16BB6-489A-4376-B589-9FB6F06D5F1E}"/>
    <hyperlink ref="C46" location="'33'!A1" display="'33'!A1" xr:uid="{CCBD11A0-A619-4795-BEDF-391F4822B8C7}"/>
    <hyperlink ref="C47" location="'34'!A1" display="'34'!A1" xr:uid="{E2C5DD41-29EE-444E-9DD1-824247079AEB}"/>
    <hyperlink ref="C48" location="'35'!A1" display="'35'!A1" xr:uid="{BF171EDF-74C5-4DC1-B806-025B48F14FB3}"/>
    <hyperlink ref="C49" location="'36'!A1" display="'36'!A1" xr:uid="{2AC4BB19-F28D-401C-BF6B-56F40FA05953}"/>
    <hyperlink ref="C50" location="'37'!A1" display="'37'!A1" xr:uid="{4E645BCD-3D9E-468A-9D07-FCFD088FDC0C}"/>
    <hyperlink ref="C51" location="'38'!A1" display="'38'!A1" xr:uid="{1BE3D5CF-B7AC-4F48-9C54-230610C0EDFC}"/>
    <hyperlink ref="C52" location="'39'!A1" display="'39'!A1" xr:uid="{41139C65-2547-4657-A765-B942F60AEF36}"/>
    <hyperlink ref="C53" location="'40'!A1" display="'40'!A1" xr:uid="{9ECC4935-D098-4DC6-B754-E7F5DE09C289}"/>
    <hyperlink ref="C54" location="'41'!A1" display="'41'!A1" xr:uid="{02FB8718-A7A8-424C-BA24-B571E7D85204}"/>
    <hyperlink ref="C55" location="'42'!A1" display="'42'!A1" xr:uid="{85D5ED05-090B-4A08-8F4B-CE627496168B}"/>
    <hyperlink ref="C56" location="'43'!A1" display="'43'!A1" xr:uid="{132E8605-DB19-4F0F-AEF8-14852F15AFF7}"/>
    <hyperlink ref="C57" location="'44'!A1" display="'44'!A1" xr:uid="{E066627F-D654-486E-B0F8-612E4CB9B657}"/>
    <hyperlink ref="C58" location="'45'!A1" display="'45'!A1" xr:uid="{B5760E1E-CF12-457C-AA22-CC6C447A2BB3}"/>
    <hyperlink ref="C59" location="'46'!A1" display="'46'!A1" xr:uid="{BD3A9CDA-D114-404A-B350-D4113D36822F}"/>
    <hyperlink ref="C60" location="'47'!A1" display="'47'!A1" xr:uid="{665D37FD-A255-4151-80BB-FF7FF6507675}"/>
    <hyperlink ref="C61" location="'48'!A1" display="'48'!A1" xr:uid="{7D128400-2162-4AAD-9E7A-F792D041CE74}"/>
    <hyperlink ref="C62" location="'49'!A1" display="'49'!A1" xr:uid="{6C749BA3-1009-436B-8D92-8E90B3390CA6}"/>
    <hyperlink ref="C63" location="'50'!A1" display="'50'!A1" xr:uid="{E74F6EC4-5DC8-46AF-8023-A284D6655AF9}"/>
    <hyperlink ref="C64" location="'51'!A1" display="'51'!A1" xr:uid="{83937A94-3066-435C-ACBE-FE399BD0042B}"/>
    <hyperlink ref="C65" location="'52'!A1" display="'52'!A1" xr:uid="{02F1B443-80B5-4716-80AF-2F6C8A06C242}"/>
    <hyperlink ref="C66" location="'53'!A1" display="'53'!A1" xr:uid="{E032C7C1-C19C-4852-96D2-3D310C58A37C}"/>
    <hyperlink ref="B26" location="'Notes on GES (T16-T19)'!A1" display="NOTES ON GRADUATE EMPLOYMENT SURVEY (T16-T19)" xr:uid="{1BAEAF92-7D54-49B9-AF50-780297C21727}"/>
    <hyperlink ref="C4" location="A!A1" display="A" xr:uid="{DCB11409-4F68-4AA3-9B83-B9FC61B4F6D9}"/>
    <hyperlink ref="C5" location="B!A1" display="B" xr:uid="{C86C5655-0C2B-42E8-8DA2-25FCFAF29DE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8FD55-A605-44F3-AC76-8B2FA67A725B}">
  <dimension ref="A1:H15"/>
  <sheetViews>
    <sheetView showGridLines="0" zoomScale="85" zoomScaleNormal="85" zoomScaleSheetLayoutView="110" workbookViewId="0">
      <selection sqref="A1:H1"/>
    </sheetView>
  </sheetViews>
  <sheetFormatPr defaultColWidth="9.140625" defaultRowHeight="12.75" x14ac:dyDescent="0.2"/>
  <cols>
    <col min="1" max="1" width="16" style="36" customWidth="1"/>
    <col min="2" max="2" width="8.7109375" style="36" customWidth="1"/>
    <col min="3" max="3" width="12.7109375" style="241" customWidth="1"/>
    <col min="4" max="8" width="12.7109375" style="36" customWidth="1"/>
    <col min="9" max="16384" width="9.140625" style="36"/>
  </cols>
  <sheetData>
    <row r="1" spans="1:8" ht="20.100000000000001" customHeight="1" thickBot="1" x14ac:dyDescent="0.25">
      <c r="A1" s="398" t="s">
        <v>274</v>
      </c>
      <c r="B1" s="398"/>
      <c r="C1" s="398"/>
      <c r="D1" s="398"/>
      <c r="E1" s="398"/>
      <c r="F1" s="398"/>
      <c r="G1" s="398"/>
      <c r="H1" s="398"/>
    </row>
    <row r="2" spans="1:8" ht="20.100000000000001" customHeight="1" x14ac:dyDescent="0.3">
      <c r="A2" s="407" t="s">
        <v>30</v>
      </c>
      <c r="B2" s="407" t="s">
        <v>23</v>
      </c>
      <c r="C2" s="407" t="s">
        <v>24</v>
      </c>
      <c r="D2" s="407"/>
      <c r="E2" s="407"/>
      <c r="F2" s="407"/>
      <c r="G2" s="407"/>
      <c r="H2" s="407"/>
    </row>
    <row r="3" spans="1:8" ht="20.100000000000001" customHeight="1" thickBot="1" x14ac:dyDescent="0.35">
      <c r="A3" s="408"/>
      <c r="B3" s="408"/>
      <c r="C3" s="303" t="s">
        <v>275</v>
      </c>
      <c r="D3" s="303">
        <v>17</v>
      </c>
      <c r="E3" s="303">
        <v>18</v>
      </c>
      <c r="F3" s="303">
        <v>19</v>
      </c>
      <c r="G3" s="303" t="s">
        <v>276</v>
      </c>
      <c r="H3" s="303" t="s">
        <v>3</v>
      </c>
    </row>
    <row r="4" spans="1:8" ht="20.100000000000001" customHeight="1" thickBot="1" x14ac:dyDescent="0.25">
      <c r="A4" s="298" t="s">
        <v>3</v>
      </c>
      <c r="B4" s="305" t="s">
        <v>25</v>
      </c>
      <c r="C4" s="299">
        <v>11657</v>
      </c>
      <c r="D4" s="299">
        <v>11666</v>
      </c>
      <c r="E4" s="299">
        <v>1470</v>
      </c>
      <c r="F4" s="300">
        <v>283</v>
      </c>
      <c r="G4" s="300">
        <v>47</v>
      </c>
      <c r="H4" s="299">
        <v>25123</v>
      </c>
    </row>
    <row r="5" spans="1:8" ht="20.100000000000001" customHeight="1" thickBot="1" x14ac:dyDescent="0.25">
      <c r="A5" s="298"/>
      <c r="B5" s="304" t="s">
        <v>26</v>
      </c>
      <c r="C5" s="296">
        <v>6135</v>
      </c>
      <c r="D5" s="296">
        <v>6215</v>
      </c>
      <c r="E5" s="297">
        <v>770</v>
      </c>
      <c r="F5" s="297">
        <v>149</v>
      </c>
      <c r="G5" s="297">
        <v>29</v>
      </c>
      <c r="H5" s="296">
        <v>13298</v>
      </c>
    </row>
    <row r="6" spans="1:8" ht="20.100000000000001" customHeight="1" thickBot="1" x14ac:dyDescent="0.25">
      <c r="A6" s="298" t="s">
        <v>277</v>
      </c>
      <c r="B6" s="304" t="s">
        <v>25</v>
      </c>
      <c r="C6" s="296">
        <v>11657</v>
      </c>
      <c r="D6" s="297">
        <v>903</v>
      </c>
      <c r="E6" s="297">
        <v>190</v>
      </c>
      <c r="F6" s="297">
        <v>14</v>
      </c>
      <c r="G6" s="297">
        <v>1</v>
      </c>
      <c r="H6" s="296">
        <v>12765</v>
      </c>
    </row>
    <row r="7" spans="1:8" ht="20.100000000000001" customHeight="1" thickBot="1" x14ac:dyDescent="0.25">
      <c r="A7" s="298"/>
      <c r="B7" s="304" t="s">
        <v>26</v>
      </c>
      <c r="C7" s="296">
        <v>6135</v>
      </c>
      <c r="D7" s="297">
        <v>483</v>
      </c>
      <c r="E7" s="297">
        <v>101</v>
      </c>
      <c r="F7" s="297">
        <v>6</v>
      </c>
      <c r="G7" s="297">
        <v>0</v>
      </c>
      <c r="H7" s="296">
        <v>6725</v>
      </c>
    </row>
    <row r="8" spans="1:8" ht="20.100000000000001" customHeight="1" thickBot="1" x14ac:dyDescent="0.25">
      <c r="A8" s="298" t="s">
        <v>278</v>
      </c>
      <c r="B8" s="304" t="s">
        <v>25</v>
      </c>
      <c r="C8" s="297">
        <v>0</v>
      </c>
      <c r="D8" s="296">
        <v>10763</v>
      </c>
      <c r="E8" s="296">
        <v>1192</v>
      </c>
      <c r="F8" s="297">
        <v>221</v>
      </c>
      <c r="G8" s="297">
        <v>26</v>
      </c>
      <c r="H8" s="296">
        <v>12202</v>
      </c>
    </row>
    <row r="9" spans="1:8" ht="20.100000000000001" customHeight="1" thickBot="1" x14ac:dyDescent="0.25">
      <c r="A9" s="298"/>
      <c r="B9" s="304" t="s">
        <v>26</v>
      </c>
      <c r="C9" s="297">
        <v>0</v>
      </c>
      <c r="D9" s="296">
        <v>5732</v>
      </c>
      <c r="E9" s="297">
        <v>615</v>
      </c>
      <c r="F9" s="297">
        <v>115</v>
      </c>
      <c r="G9" s="297">
        <v>15</v>
      </c>
      <c r="H9" s="296">
        <v>6477</v>
      </c>
    </row>
    <row r="10" spans="1:8" ht="20.100000000000001" customHeight="1" thickBot="1" x14ac:dyDescent="0.25">
      <c r="A10" s="298" t="s">
        <v>22</v>
      </c>
      <c r="B10" s="304" t="s">
        <v>25</v>
      </c>
      <c r="C10" s="297">
        <v>0</v>
      </c>
      <c r="D10" s="297">
        <v>0</v>
      </c>
      <c r="E10" s="297">
        <v>88</v>
      </c>
      <c r="F10" s="297">
        <v>48</v>
      </c>
      <c r="G10" s="297">
        <v>20</v>
      </c>
      <c r="H10" s="297">
        <v>156</v>
      </c>
    </row>
    <row r="11" spans="1:8" ht="20.100000000000001" customHeight="1" x14ac:dyDescent="0.2">
      <c r="A11" s="298"/>
      <c r="B11" s="304" t="s">
        <v>26</v>
      </c>
      <c r="C11" s="297">
        <v>0</v>
      </c>
      <c r="D11" s="297">
        <v>0</v>
      </c>
      <c r="E11" s="297">
        <v>54</v>
      </c>
      <c r="F11" s="297">
        <v>28</v>
      </c>
      <c r="G11" s="297">
        <v>14</v>
      </c>
      <c r="H11" s="297">
        <v>96</v>
      </c>
    </row>
    <row r="12" spans="1:8" ht="15" customHeight="1" x14ac:dyDescent="0.2">
      <c r="A12" s="401" t="s">
        <v>279</v>
      </c>
      <c r="B12" s="401"/>
      <c r="C12" s="401"/>
      <c r="D12" s="401"/>
      <c r="E12" s="401"/>
      <c r="F12" s="401"/>
      <c r="G12" s="401"/>
      <c r="H12" s="401"/>
    </row>
    <row r="13" spans="1:8" ht="15" customHeight="1" x14ac:dyDescent="0.2">
      <c r="A13" s="401" t="s">
        <v>280</v>
      </c>
      <c r="B13" s="401"/>
      <c r="C13" s="401"/>
      <c r="D13" s="401"/>
      <c r="E13" s="401"/>
      <c r="F13" s="401"/>
      <c r="G13" s="401"/>
      <c r="H13" s="401"/>
    </row>
    <row r="14" spans="1:8" ht="15" customHeight="1" thickBot="1" x14ac:dyDescent="0.25">
      <c r="A14" s="399" t="s">
        <v>266</v>
      </c>
      <c r="B14" s="399"/>
      <c r="C14" s="399"/>
      <c r="D14" s="399"/>
      <c r="E14" s="399"/>
      <c r="F14" s="399"/>
      <c r="G14" s="399"/>
      <c r="H14" s="399"/>
    </row>
    <row r="15" spans="1:8" ht="16.5" x14ac:dyDescent="0.3">
      <c r="F15" s="400" t="s">
        <v>470</v>
      </c>
      <c r="G15" s="400"/>
      <c r="H15" s="400"/>
    </row>
  </sheetData>
  <sheetProtection selectLockedCells="1" selectUnlockedCells="1"/>
  <mergeCells count="8">
    <mergeCell ref="F15:H15"/>
    <mergeCell ref="A14:H14"/>
    <mergeCell ref="A1:H1"/>
    <mergeCell ref="A2:A3"/>
    <mergeCell ref="B2:B3"/>
    <mergeCell ref="C2:H2"/>
    <mergeCell ref="A12:H12"/>
    <mergeCell ref="A13:H13"/>
  </mergeCells>
  <hyperlinks>
    <hyperlink ref="F15" location="Content!A1" display="Back to Content Page" xr:uid="{A27CAB21-5DD6-46DE-BA44-D67C60B575F8}"/>
    <hyperlink ref="F15:H15" location="Contents!A1" display="Back to Contents Page" xr:uid="{14797248-15D8-46FA-9722-25A2341AB2D8}"/>
  </hyperlinks>
  <printOptions horizontalCentered="1"/>
  <pageMargins left="0" right="0" top="1.6" bottom="0"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showGridLines="0" zoomScale="85" zoomScaleNormal="85" zoomScaleSheetLayoutView="90" workbookViewId="0">
      <selection sqref="A1:I1"/>
    </sheetView>
  </sheetViews>
  <sheetFormatPr defaultColWidth="9.140625" defaultRowHeight="12.75" x14ac:dyDescent="0.2"/>
  <cols>
    <col min="1" max="1" width="15.5703125" style="20" customWidth="1"/>
    <col min="2" max="2" width="12.5703125" style="20" customWidth="1"/>
    <col min="3" max="9" width="12.5703125" style="19" customWidth="1"/>
    <col min="10" max="16384" width="9.140625" style="14"/>
  </cols>
  <sheetData>
    <row r="1" spans="1:9" ht="20.100000000000001" customHeight="1" thickBot="1" x14ac:dyDescent="0.25">
      <c r="A1" s="398" t="s">
        <v>281</v>
      </c>
      <c r="B1" s="398"/>
      <c r="C1" s="398"/>
      <c r="D1" s="398"/>
      <c r="E1" s="398"/>
      <c r="F1" s="398"/>
      <c r="G1" s="398"/>
      <c r="H1" s="398"/>
      <c r="I1" s="398"/>
    </row>
    <row r="2" spans="1:9" ht="20.100000000000001" customHeight="1" x14ac:dyDescent="0.2">
      <c r="A2" s="409"/>
      <c r="B2" s="404" t="s">
        <v>1</v>
      </c>
      <c r="C2" s="404"/>
      <c r="D2" s="404" t="s">
        <v>2</v>
      </c>
      <c r="E2" s="404"/>
      <c r="F2" s="404" t="s">
        <v>82</v>
      </c>
      <c r="G2" s="404"/>
      <c r="H2" s="404" t="s">
        <v>3</v>
      </c>
      <c r="I2" s="404"/>
    </row>
    <row r="3" spans="1:9" ht="20.100000000000001" customHeight="1" thickBot="1" x14ac:dyDescent="0.35">
      <c r="A3" s="410"/>
      <c r="B3" s="303" t="s">
        <v>3</v>
      </c>
      <c r="C3" s="303" t="s">
        <v>10</v>
      </c>
      <c r="D3" s="303" t="s">
        <v>3</v>
      </c>
      <c r="E3" s="303" t="s">
        <v>10</v>
      </c>
      <c r="F3" s="303" t="s">
        <v>3</v>
      </c>
      <c r="G3" s="303" t="s">
        <v>10</v>
      </c>
      <c r="H3" s="303" t="s">
        <v>3</v>
      </c>
      <c r="I3" s="303" t="s">
        <v>10</v>
      </c>
    </row>
    <row r="4" spans="1:9" ht="20.100000000000001" customHeight="1" thickBot="1" x14ac:dyDescent="0.25">
      <c r="A4" s="405" t="s">
        <v>3</v>
      </c>
      <c r="B4" s="405"/>
      <c r="C4" s="405"/>
      <c r="D4" s="405"/>
      <c r="E4" s="405"/>
      <c r="F4" s="405"/>
      <c r="G4" s="405"/>
      <c r="H4" s="405"/>
      <c r="I4" s="405"/>
    </row>
    <row r="5" spans="1:9" ht="20.100000000000001" customHeight="1" thickBot="1" x14ac:dyDescent="0.25">
      <c r="A5" s="298" t="s">
        <v>3</v>
      </c>
      <c r="B5" s="299">
        <v>15637</v>
      </c>
      <c r="C5" s="299">
        <v>12605</v>
      </c>
      <c r="D5" s="299">
        <v>12621</v>
      </c>
      <c r="E5" s="299">
        <v>7971</v>
      </c>
      <c r="F5" s="299">
        <v>2138</v>
      </c>
      <c r="G5" s="299">
        <v>1176</v>
      </c>
      <c r="H5" s="299">
        <v>30396</v>
      </c>
      <c r="I5" s="299">
        <v>21752</v>
      </c>
    </row>
    <row r="6" spans="1:9" ht="20.100000000000001" customHeight="1" thickBot="1" x14ac:dyDescent="0.25">
      <c r="A6" s="405" t="s">
        <v>282</v>
      </c>
      <c r="B6" s="405"/>
      <c r="C6" s="405"/>
      <c r="D6" s="405"/>
      <c r="E6" s="405"/>
      <c r="F6" s="405"/>
      <c r="G6" s="405"/>
      <c r="H6" s="405"/>
      <c r="I6" s="405"/>
    </row>
    <row r="7" spans="1:9" ht="20.100000000000001" customHeight="1" thickBot="1" x14ac:dyDescent="0.25">
      <c r="A7" s="298" t="s">
        <v>283</v>
      </c>
      <c r="B7" s="296">
        <v>1258</v>
      </c>
      <c r="C7" s="297">
        <v>967</v>
      </c>
      <c r="D7" s="296">
        <v>1231</v>
      </c>
      <c r="E7" s="297">
        <v>728</v>
      </c>
      <c r="F7" s="297">
        <v>171</v>
      </c>
      <c r="G7" s="297">
        <v>79</v>
      </c>
      <c r="H7" s="296">
        <v>2660</v>
      </c>
      <c r="I7" s="296">
        <v>1774</v>
      </c>
    </row>
    <row r="8" spans="1:9" ht="20.100000000000001" customHeight="1" thickBot="1" x14ac:dyDescent="0.25">
      <c r="A8" s="306" t="s">
        <v>418</v>
      </c>
      <c r="B8" s="296">
        <v>2293</v>
      </c>
      <c r="C8" s="296">
        <v>1894</v>
      </c>
      <c r="D8" s="296">
        <v>1859</v>
      </c>
      <c r="E8" s="296">
        <v>1215</v>
      </c>
      <c r="F8" s="297">
        <v>305</v>
      </c>
      <c r="G8" s="297">
        <v>162</v>
      </c>
      <c r="H8" s="296">
        <v>4457</v>
      </c>
      <c r="I8" s="296">
        <v>3271</v>
      </c>
    </row>
    <row r="9" spans="1:9" ht="20.100000000000001" customHeight="1" thickBot="1" x14ac:dyDescent="0.25">
      <c r="A9" s="307" t="s">
        <v>419</v>
      </c>
      <c r="B9" s="296">
        <v>3671</v>
      </c>
      <c r="C9" s="296">
        <v>2819</v>
      </c>
      <c r="D9" s="296">
        <v>3369</v>
      </c>
      <c r="E9" s="296">
        <v>2074</v>
      </c>
      <c r="F9" s="297">
        <v>549</v>
      </c>
      <c r="G9" s="297">
        <v>297</v>
      </c>
      <c r="H9" s="296">
        <v>7589</v>
      </c>
      <c r="I9" s="296">
        <v>5190</v>
      </c>
    </row>
    <row r="10" spans="1:9" ht="20.100000000000001" customHeight="1" thickBot="1" x14ac:dyDescent="0.25">
      <c r="A10" s="298" t="s">
        <v>284</v>
      </c>
      <c r="B10" s="296">
        <v>2960</v>
      </c>
      <c r="C10" s="296">
        <v>2322</v>
      </c>
      <c r="D10" s="296">
        <v>2536</v>
      </c>
      <c r="E10" s="296">
        <v>1540</v>
      </c>
      <c r="F10" s="297">
        <v>492</v>
      </c>
      <c r="G10" s="297">
        <v>285</v>
      </c>
      <c r="H10" s="296">
        <v>5988</v>
      </c>
      <c r="I10" s="296">
        <v>4147</v>
      </c>
    </row>
    <row r="11" spans="1:9" ht="20.100000000000001" customHeight="1" thickBot="1" x14ac:dyDescent="0.25">
      <c r="A11" s="298" t="s">
        <v>285</v>
      </c>
      <c r="B11" s="296">
        <v>3035</v>
      </c>
      <c r="C11" s="296">
        <v>2472</v>
      </c>
      <c r="D11" s="296">
        <v>1823</v>
      </c>
      <c r="E11" s="296">
        <v>1146</v>
      </c>
      <c r="F11" s="297">
        <v>282</v>
      </c>
      <c r="G11" s="297">
        <v>141</v>
      </c>
      <c r="H11" s="296">
        <v>5140</v>
      </c>
      <c r="I11" s="296">
        <v>3759</v>
      </c>
    </row>
    <row r="12" spans="1:9" ht="20.100000000000001" customHeight="1" thickBot="1" x14ac:dyDescent="0.25">
      <c r="A12" s="298" t="s">
        <v>286</v>
      </c>
      <c r="B12" s="296">
        <v>1303</v>
      </c>
      <c r="C12" s="296">
        <v>1112</v>
      </c>
      <c r="D12" s="296">
        <v>1101</v>
      </c>
      <c r="E12" s="297">
        <v>733</v>
      </c>
      <c r="F12" s="297">
        <v>200</v>
      </c>
      <c r="G12" s="297">
        <v>120</v>
      </c>
      <c r="H12" s="296">
        <v>2604</v>
      </c>
      <c r="I12" s="296">
        <v>1965</v>
      </c>
    </row>
    <row r="13" spans="1:9" ht="20.100000000000001" customHeight="1" thickBot="1" x14ac:dyDescent="0.25">
      <c r="A13" s="298" t="s">
        <v>287</v>
      </c>
      <c r="B13" s="296">
        <v>1117</v>
      </c>
      <c r="C13" s="296">
        <v>1019</v>
      </c>
      <c r="D13" s="297">
        <v>702</v>
      </c>
      <c r="E13" s="297">
        <v>535</v>
      </c>
      <c r="F13" s="297">
        <v>139</v>
      </c>
      <c r="G13" s="297">
        <v>92</v>
      </c>
      <c r="H13" s="296">
        <v>1958</v>
      </c>
      <c r="I13" s="296">
        <v>1646</v>
      </c>
    </row>
    <row r="14" spans="1:9" ht="20.100000000000001" customHeight="1" thickBot="1" x14ac:dyDescent="0.25">
      <c r="A14" s="405" t="s">
        <v>24</v>
      </c>
      <c r="B14" s="405"/>
      <c r="C14" s="405"/>
      <c r="D14" s="405"/>
      <c r="E14" s="405"/>
      <c r="F14" s="405"/>
      <c r="G14" s="405"/>
      <c r="H14" s="405"/>
      <c r="I14" s="405"/>
    </row>
    <row r="15" spans="1:9" ht="20.100000000000001" customHeight="1" thickBot="1" x14ac:dyDescent="0.25">
      <c r="A15" s="298" t="s">
        <v>288</v>
      </c>
      <c r="B15" s="297">
        <v>51</v>
      </c>
      <c r="C15" s="297">
        <v>51</v>
      </c>
      <c r="D15" s="297">
        <v>52</v>
      </c>
      <c r="E15" s="297">
        <v>52</v>
      </c>
      <c r="F15" s="297">
        <v>2</v>
      </c>
      <c r="G15" s="297">
        <v>2</v>
      </c>
      <c r="H15" s="297">
        <v>105</v>
      </c>
      <c r="I15" s="297">
        <v>105</v>
      </c>
    </row>
    <row r="16" spans="1:9" ht="20.100000000000001" customHeight="1" thickBot="1" x14ac:dyDescent="0.25">
      <c r="A16" s="298" t="s">
        <v>286</v>
      </c>
      <c r="B16" s="297">
        <v>796</v>
      </c>
      <c r="C16" s="297">
        <v>720</v>
      </c>
      <c r="D16" s="297">
        <v>755</v>
      </c>
      <c r="E16" s="297">
        <v>545</v>
      </c>
      <c r="F16" s="297">
        <v>80</v>
      </c>
      <c r="G16" s="297">
        <v>51</v>
      </c>
      <c r="H16" s="296">
        <v>1631</v>
      </c>
      <c r="I16" s="296">
        <v>1316</v>
      </c>
    </row>
    <row r="17" spans="1:9" ht="20.100000000000001" customHeight="1" thickBot="1" x14ac:dyDescent="0.25">
      <c r="A17" s="298" t="s">
        <v>289</v>
      </c>
      <c r="B17" s="296">
        <v>2192</v>
      </c>
      <c r="C17" s="296">
        <v>1847</v>
      </c>
      <c r="D17" s="296">
        <v>1742</v>
      </c>
      <c r="E17" s="296">
        <v>1244</v>
      </c>
      <c r="F17" s="297">
        <v>238</v>
      </c>
      <c r="G17" s="297">
        <v>139</v>
      </c>
      <c r="H17" s="296">
        <v>4172</v>
      </c>
      <c r="I17" s="296">
        <v>3230</v>
      </c>
    </row>
    <row r="18" spans="1:9" ht="20.100000000000001" customHeight="1" thickBot="1" x14ac:dyDescent="0.25">
      <c r="A18" s="298" t="s">
        <v>290</v>
      </c>
      <c r="B18" s="296">
        <v>2801</v>
      </c>
      <c r="C18" s="296">
        <v>2191</v>
      </c>
      <c r="D18" s="296">
        <v>2457</v>
      </c>
      <c r="E18" s="296">
        <v>1624</v>
      </c>
      <c r="F18" s="297">
        <v>450</v>
      </c>
      <c r="G18" s="297">
        <v>247</v>
      </c>
      <c r="H18" s="296">
        <v>5708</v>
      </c>
      <c r="I18" s="296">
        <v>4062</v>
      </c>
    </row>
    <row r="19" spans="1:9" ht="20.100000000000001" customHeight="1" thickBot="1" x14ac:dyDescent="0.25">
      <c r="A19" s="298" t="s">
        <v>291</v>
      </c>
      <c r="B19" s="296">
        <v>3122</v>
      </c>
      <c r="C19" s="296">
        <v>2474</v>
      </c>
      <c r="D19" s="296">
        <v>2438</v>
      </c>
      <c r="E19" s="296">
        <v>1526</v>
      </c>
      <c r="F19" s="297">
        <v>512</v>
      </c>
      <c r="G19" s="297">
        <v>299</v>
      </c>
      <c r="H19" s="296">
        <v>6072</v>
      </c>
      <c r="I19" s="296">
        <v>4299</v>
      </c>
    </row>
    <row r="20" spans="1:9" ht="20.100000000000001" customHeight="1" thickBot="1" x14ac:dyDescent="0.25">
      <c r="A20" s="298" t="s">
        <v>292</v>
      </c>
      <c r="B20" s="296">
        <v>2812</v>
      </c>
      <c r="C20" s="296">
        <v>2206</v>
      </c>
      <c r="D20" s="296">
        <v>2071</v>
      </c>
      <c r="E20" s="296">
        <v>1155</v>
      </c>
      <c r="F20" s="297">
        <v>356</v>
      </c>
      <c r="G20" s="297">
        <v>167</v>
      </c>
      <c r="H20" s="296">
        <v>5239</v>
      </c>
      <c r="I20" s="296">
        <v>3528</v>
      </c>
    </row>
    <row r="21" spans="1:9" ht="20.100000000000001" customHeight="1" thickBot="1" x14ac:dyDescent="0.25">
      <c r="A21" s="298" t="s">
        <v>293</v>
      </c>
      <c r="B21" s="296">
        <v>2206</v>
      </c>
      <c r="C21" s="296">
        <v>1765</v>
      </c>
      <c r="D21" s="296">
        <v>1647</v>
      </c>
      <c r="E21" s="297">
        <v>915</v>
      </c>
      <c r="F21" s="297">
        <v>244</v>
      </c>
      <c r="G21" s="297">
        <v>121</v>
      </c>
      <c r="H21" s="296">
        <v>4097</v>
      </c>
      <c r="I21" s="296">
        <v>2801</v>
      </c>
    </row>
    <row r="22" spans="1:9" ht="20.100000000000001" customHeight="1" x14ac:dyDescent="0.2">
      <c r="A22" s="298" t="s">
        <v>294</v>
      </c>
      <c r="B22" s="296">
        <v>1657</v>
      </c>
      <c r="C22" s="296">
        <v>1351</v>
      </c>
      <c r="D22" s="296">
        <v>1459</v>
      </c>
      <c r="E22" s="297">
        <v>910</v>
      </c>
      <c r="F22" s="297">
        <v>256</v>
      </c>
      <c r="G22" s="297">
        <v>150</v>
      </c>
      <c r="H22" s="296">
        <v>3372</v>
      </c>
      <c r="I22" s="296">
        <v>2411</v>
      </c>
    </row>
    <row r="23" spans="1:9" ht="30" customHeight="1" thickBot="1" x14ac:dyDescent="0.25">
      <c r="A23" s="399" t="s">
        <v>295</v>
      </c>
      <c r="B23" s="399"/>
      <c r="C23" s="399"/>
      <c r="D23" s="399"/>
      <c r="E23" s="399"/>
      <c r="F23" s="399"/>
      <c r="G23" s="399"/>
      <c r="H23" s="399"/>
      <c r="I23" s="399"/>
    </row>
    <row r="24" spans="1:9" ht="16.5" x14ac:dyDescent="0.3">
      <c r="G24" s="400" t="s">
        <v>470</v>
      </c>
      <c r="H24" s="400"/>
      <c r="I24" s="400"/>
    </row>
  </sheetData>
  <customSheetViews>
    <customSheetView guid="{81E5D7E7-16ED-4014-84DC-4F821D3604F8}" showPageBreaks="1" showGridLines="0" printArea="1" view="pageBreakPreview">
      <selection sqref="A1:J1"/>
      <rowBreaks count="1" manualBreakCount="1">
        <brk id="28" max="9" man="1"/>
      </rowBreaks>
      <pageMargins left="0" right="0" top="0" bottom="0" header="0" footer="0"/>
      <headerFooter alignWithMargins="0"/>
    </customSheetView>
  </customSheetViews>
  <mergeCells count="11">
    <mergeCell ref="G24:I24"/>
    <mergeCell ref="A14:I14"/>
    <mergeCell ref="A23:I23"/>
    <mergeCell ref="A1:I1"/>
    <mergeCell ref="A2:A3"/>
    <mergeCell ref="B2:C2"/>
    <mergeCell ref="D2:E2"/>
    <mergeCell ref="F2:G2"/>
    <mergeCell ref="H2:I2"/>
    <mergeCell ref="A4:I4"/>
    <mergeCell ref="A6:I6"/>
  </mergeCells>
  <hyperlinks>
    <hyperlink ref="G24" location="Content!A1" display="Back to Content Page" xr:uid="{7CEDE5E2-C3F1-41C1-BA9D-08D725EB6791}"/>
    <hyperlink ref="G24:I24" location="Contents!A1" display="Back to Contents Page" xr:uid="{013295E1-4CFA-42EA-AD33-735C23FE2E43}"/>
  </hyperlinks>
  <printOptions horizontalCentered="1"/>
  <pageMargins left="0.25" right="0.25" top="1" bottom="0.5" header="0.25" footer="0.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1"/>
  <sheetViews>
    <sheetView showGridLines="0" zoomScale="85" zoomScaleNormal="85" zoomScaleSheetLayoutView="90" workbookViewId="0">
      <selection sqref="A1:I1"/>
    </sheetView>
  </sheetViews>
  <sheetFormatPr defaultColWidth="9.140625" defaultRowHeight="12.75" x14ac:dyDescent="0.2"/>
  <cols>
    <col min="1" max="1" width="15.5703125" style="20" customWidth="1"/>
    <col min="2" max="2" width="12.5703125" style="20" customWidth="1"/>
    <col min="3" max="9" width="12.5703125" style="19" customWidth="1"/>
    <col min="10" max="10" width="9.140625" style="19" customWidth="1"/>
    <col min="11" max="11" width="9.140625" style="13" customWidth="1"/>
    <col min="12" max="12" width="9.140625" style="13"/>
    <col min="13" max="16384" width="9.140625" style="14"/>
  </cols>
  <sheetData>
    <row r="1" spans="1:14" s="13" customFormat="1" ht="20.100000000000001" customHeight="1" thickBot="1" x14ac:dyDescent="0.25">
      <c r="A1" s="398" t="s">
        <v>296</v>
      </c>
      <c r="B1" s="398"/>
      <c r="C1" s="398"/>
      <c r="D1" s="398"/>
      <c r="E1" s="398"/>
      <c r="F1" s="398"/>
      <c r="G1" s="398"/>
      <c r="H1" s="398"/>
      <c r="I1" s="398"/>
      <c r="J1" s="19"/>
      <c r="L1" s="39"/>
      <c r="M1" s="39"/>
    </row>
    <row r="2" spans="1:14" s="19" customFormat="1" ht="20.100000000000001" customHeight="1" x14ac:dyDescent="0.2">
      <c r="A2" s="409"/>
      <c r="B2" s="404" t="s">
        <v>1</v>
      </c>
      <c r="C2" s="404"/>
      <c r="D2" s="404" t="s">
        <v>2</v>
      </c>
      <c r="E2" s="404"/>
      <c r="F2" s="404" t="s">
        <v>82</v>
      </c>
      <c r="G2" s="404"/>
      <c r="H2" s="404" t="s">
        <v>3</v>
      </c>
      <c r="I2" s="404"/>
      <c r="K2" s="13"/>
      <c r="L2" s="13"/>
      <c r="M2" s="14"/>
      <c r="N2" s="14"/>
    </row>
    <row r="3" spans="1:14" s="19" customFormat="1" ht="20.100000000000001" customHeight="1" thickBot="1" x14ac:dyDescent="0.35">
      <c r="A3" s="410"/>
      <c r="B3" s="303" t="s">
        <v>3</v>
      </c>
      <c r="C3" s="303" t="s">
        <v>10</v>
      </c>
      <c r="D3" s="303" t="s">
        <v>3</v>
      </c>
      <c r="E3" s="303" t="s">
        <v>10</v>
      </c>
      <c r="F3" s="303" t="s">
        <v>3</v>
      </c>
      <c r="G3" s="303" t="s">
        <v>10</v>
      </c>
      <c r="H3" s="303" t="s">
        <v>3</v>
      </c>
      <c r="I3" s="303" t="s">
        <v>10</v>
      </c>
      <c r="K3" s="13"/>
      <c r="L3" s="13"/>
      <c r="M3" s="14"/>
      <c r="N3" s="14"/>
    </row>
    <row r="4" spans="1:14" ht="20.100000000000001" customHeight="1" thickBot="1" x14ac:dyDescent="0.25">
      <c r="A4" s="405" t="s">
        <v>3</v>
      </c>
      <c r="B4" s="405"/>
      <c r="C4" s="405"/>
      <c r="D4" s="405"/>
      <c r="E4" s="405"/>
      <c r="F4" s="405"/>
      <c r="G4" s="405"/>
      <c r="H4" s="405"/>
      <c r="I4" s="405"/>
    </row>
    <row r="5" spans="1:14" ht="20.100000000000001" customHeight="1" thickBot="1" x14ac:dyDescent="0.25">
      <c r="A5" s="298" t="s">
        <v>3</v>
      </c>
      <c r="B5" s="300">
        <v>311</v>
      </c>
      <c r="C5" s="300">
        <v>218</v>
      </c>
      <c r="D5" s="300">
        <v>289</v>
      </c>
      <c r="E5" s="300">
        <v>134</v>
      </c>
      <c r="F5" s="300">
        <v>39</v>
      </c>
      <c r="G5" s="300">
        <v>23</v>
      </c>
      <c r="H5" s="300">
        <v>639</v>
      </c>
      <c r="I5" s="300">
        <v>375</v>
      </c>
    </row>
    <row r="6" spans="1:14" ht="20.100000000000001" customHeight="1" thickBot="1" x14ac:dyDescent="0.25">
      <c r="A6" s="405" t="s">
        <v>282</v>
      </c>
      <c r="B6" s="405"/>
      <c r="C6" s="405"/>
      <c r="D6" s="405"/>
      <c r="E6" s="405"/>
      <c r="F6" s="405"/>
      <c r="G6" s="405"/>
      <c r="H6" s="405"/>
      <c r="I6" s="405"/>
    </row>
    <row r="7" spans="1:14" ht="20.100000000000001" customHeight="1" thickBot="1" x14ac:dyDescent="0.25">
      <c r="A7" s="298" t="s">
        <v>297</v>
      </c>
      <c r="B7" s="297">
        <v>3</v>
      </c>
      <c r="C7" s="297">
        <v>2</v>
      </c>
      <c r="D7" s="297">
        <v>18</v>
      </c>
      <c r="E7" s="297">
        <v>13</v>
      </c>
      <c r="F7" s="297">
        <v>2</v>
      </c>
      <c r="G7" s="297">
        <v>2</v>
      </c>
      <c r="H7" s="297">
        <v>23</v>
      </c>
      <c r="I7" s="297">
        <v>17</v>
      </c>
    </row>
    <row r="8" spans="1:14" ht="20.100000000000001" customHeight="1" thickBot="1" x14ac:dyDescent="0.25">
      <c r="A8" s="307" t="s">
        <v>419</v>
      </c>
      <c r="B8" s="297">
        <v>22</v>
      </c>
      <c r="C8" s="297">
        <v>11</v>
      </c>
      <c r="D8" s="297">
        <v>32</v>
      </c>
      <c r="E8" s="297">
        <v>11</v>
      </c>
      <c r="F8" s="297">
        <v>7</v>
      </c>
      <c r="G8" s="297">
        <v>3</v>
      </c>
      <c r="H8" s="297">
        <v>61</v>
      </c>
      <c r="I8" s="297">
        <v>25</v>
      </c>
    </row>
    <row r="9" spans="1:14" ht="20.100000000000001" customHeight="1" thickBot="1" x14ac:dyDescent="0.25">
      <c r="A9" s="298" t="s">
        <v>284</v>
      </c>
      <c r="B9" s="297">
        <v>44</v>
      </c>
      <c r="C9" s="297">
        <v>34</v>
      </c>
      <c r="D9" s="297">
        <v>63</v>
      </c>
      <c r="E9" s="297">
        <v>23</v>
      </c>
      <c r="F9" s="297">
        <v>8</v>
      </c>
      <c r="G9" s="297">
        <v>4</v>
      </c>
      <c r="H9" s="297">
        <v>115</v>
      </c>
      <c r="I9" s="297">
        <v>61</v>
      </c>
    </row>
    <row r="10" spans="1:14" ht="20.100000000000001" customHeight="1" thickBot="1" x14ac:dyDescent="0.25">
      <c r="A10" s="298" t="s">
        <v>285</v>
      </c>
      <c r="B10" s="297">
        <v>92</v>
      </c>
      <c r="C10" s="297">
        <v>59</v>
      </c>
      <c r="D10" s="297">
        <v>63</v>
      </c>
      <c r="E10" s="297">
        <v>24</v>
      </c>
      <c r="F10" s="297">
        <v>6</v>
      </c>
      <c r="G10" s="297">
        <v>3</v>
      </c>
      <c r="H10" s="297">
        <v>161</v>
      </c>
      <c r="I10" s="297">
        <v>86</v>
      </c>
    </row>
    <row r="11" spans="1:14" ht="20.100000000000001" customHeight="1" thickBot="1" x14ac:dyDescent="0.25">
      <c r="A11" s="298" t="s">
        <v>286</v>
      </c>
      <c r="B11" s="297">
        <v>81</v>
      </c>
      <c r="C11" s="297">
        <v>51</v>
      </c>
      <c r="D11" s="297">
        <v>71</v>
      </c>
      <c r="E11" s="297">
        <v>35</v>
      </c>
      <c r="F11" s="297">
        <v>7</v>
      </c>
      <c r="G11" s="297">
        <v>4</v>
      </c>
      <c r="H11" s="297">
        <v>159</v>
      </c>
      <c r="I11" s="297">
        <v>90</v>
      </c>
    </row>
    <row r="12" spans="1:14" ht="20.100000000000001" customHeight="1" thickBot="1" x14ac:dyDescent="0.25">
      <c r="A12" s="298" t="s">
        <v>287</v>
      </c>
      <c r="B12" s="297">
        <v>69</v>
      </c>
      <c r="C12" s="297">
        <v>61</v>
      </c>
      <c r="D12" s="297">
        <v>42</v>
      </c>
      <c r="E12" s="297">
        <v>28</v>
      </c>
      <c r="F12" s="297">
        <v>9</v>
      </c>
      <c r="G12" s="297">
        <v>7</v>
      </c>
      <c r="H12" s="297">
        <v>120</v>
      </c>
      <c r="I12" s="297">
        <v>96</v>
      </c>
    </row>
    <row r="13" spans="1:14" ht="20.100000000000001" customHeight="1" thickBot="1" x14ac:dyDescent="0.25">
      <c r="A13" s="405" t="s">
        <v>24</v>
      </c>
      <c r="B13" s="405"/>
      <c r="C13" s="405"/>
      <c r="D13" s="405"/>
      <c r="E13" s="405"/>
      <c r="F13" s="405"/>
      <c r="G13" s="405"/>
      <c r="H13" s="405"/>
      <c r="I13" s="405"/>
    </row>
    <row r="14" spans="1:14" ht="20.100000000000001" customHeight="1" thickBot="1" x14ac:dyDescent="0.25">
      <c r="A14" s="298" t="s">
        <v>289</v>
      </c>
      <c r="B14" s="297">
        <v>2</v>
      </c>
      <c r="C14" s="297">
        <v>2</v>
      </c>
      <c r="D14" s="297">
        <v>0</v>
      </c>
      <c r="E14" s="297">
        <v>0</v>
      </c>
      <c r="F14" s="297">
        <v>0</v>
      </c>
      <c r="G14" s="297">
        <v>0</v>
      </c>
      <c r="H14" s="297">
        <v>2</v>
      </c>
      <c r="I14" s="297">
        <v>2</v>
      </c>
    </row>
    <row r="15" spans="1:14" ht="20.100000000000001" customHeight="1" thickBot="1" x14ac:dyDescent="0.25">
      <c r="A15" s="298" t="s">
        <v>290</v>
      </c>
      <c r="B15" s="297">
        <v>18</v>
      </c>
      <c r="C15" s="297">
        <v>12</v>
      </c>
      <c r="D15" s="297">
        <v>33</v>
      </c>
      <c r="E15" s="297">
        <v>15</v>
      </c>
      <c r="F15" s="297">
        <v>6</v>
      </c>
      <c r="G15" s="297">
        <v>4</v>
      </c>
      <c r="H15" s="297">
        <v>57</v>
      </c>
      <c r="I15" s="297">
        <v>31</v>
      </c>
    </row>
    <row r="16" spans="1:14" ht="20.100000000000001" customHeight="1" thickBot="1" x14ac:dyDescent="0.25">
      <c r="A16" s="298" t="s">
        <v>291</v>
      </c>
      <c r="B16" s="297">
        <v>46</v>
      </c>
      <c r="C16" s="297">
        <v>35</v>
      </c>
      <c r="D16" s="297">
        <v>53</v>
      </c>
      <c r="E16" s="297">
        <v>26</v>
      </c>
      <c r="F16" s="297">
        <v>9</v>
      </c>
      <c r="G16" s="297">
        <v>3</v>
      </c>
      <c r="H16" s="297">
        <v>108</v>
      </c>
      <c r="I16" s="297">
        <v>64</v>
      </c>
    </row>
    <row r="17" spans="1:9" ht="20.100000000000001" customHeight="1" thickBot="1" x14ac:dyDescent="0.25">
      <c r="A17" s="298" t="s">
        <v>292</v>
      </c>
      <c r="B17" s="297">
        <v>87</v>
      </c>
      <c r="C17" s="297">
        <v>60</v>
      </c>
      <c r="D17" s="297">
        <v>62</v>
      </c>
      <c r="E17" s="297">
        <v>21</v>
      </c>
      <c r="F17" s="297">
        <v>5</v>
      </c>
      <c r="G17" s="297">
        <v>3</v>
      </c>
      <c r="H17" s="297">
        <v>154</v>
      </c>
      <c r="I17" s="297">
        <v>84</v>
      </c>
    </row>
    <row r="18" spans="1:9" ht="20.100000000000001" customHeight="1" thickBot="1" x14ac:dyDescent="0.25">
      <c r="A18" s="298" t="s">
        <v>293</v>
      </c>
      <c r="B18" s="297">
        <v>92</v>
      </c>
      <c r="C18" s="297">
        <v>60</v>
      </c>
      <c r="D18" s="297">
        <v>74</v>
      </c>
      <c r="E18" s="297">
        <v>32</v>
      </c>
      <c r="F18" s="297">
        <v>8</v>
      </c>
      <c r="G18" s="297">
        <v>5</v>
      </c>
      <c r="H18" s="297">
        <v>174</v>
      </c>
      <c r="I18" s="297">
        <v>97</v>
      </c>
    </row>
    <row r="19" spans="1:9" ht="20.100000000000001" customHeight="1" x14ac:dyDescent="0.2">
      <c r="A19" s="298" t="s">
        <v>294</v>
      </c>
      <c r="B19" s="297">
        <v>66</v>
      </c>
      <c r="C19" s="297">
        <v>49</v>
      </c>
      <c r="D19" s="297">
        <v>67</v>
      </c>
      <c r="E19" s="297">
        <v>40</v>
      </c>
      <c r="F19" s="297">
        <v>11</v>
      </c>
      <c r="G19" s="297">
        <v>8</v>
      </c>
      <c r="H19" s="297">
        <v>144</v>
      </c>
      <c r="I19" s="297">
        <v>97</v>
      </c>
    </row>
    <row r="20" spans="1:9" ht="30" customHeight="1" thickBot="1" x14ac:dyDescent="0.25">
      <c r="A20" s="399" t="s">
        <v>295</v>
      </c>
      <c r="B20" s="399"/>
      <c r="C20" s="399"/>
      <c r="D20" s="399"/>
      <c r="E20" s="399"/>
      <c r="F20" s="399"/>
      <c r="G20" s="399"/>
      <c r="H20" s="399"/>
      <c r="I20" s="399"/>
    </row>
    <row r="21" spans="1:9" ht="16.5" x14ac:dyDescent="0.3">
      <c r="G21" s="400" t="s">
        <v>470</v>
      </c>
      <c r="H21" s="400"/>
      <c r="I21" s="400"/>
    </row>
  </sheetData>
  <customSheetViews>
    <customSheetView guid="{81E5D7E7-16ED-4014-84DC-4F821D3604F8}" showPageBreaks="1" showGridLines="0" printArea="1" view="pageBreakPreview">
      <selection activeCell="G19" sqref="G19"/>
      <pageMargins left="0" right="0" top="0" bottom="0" header="0" footer="0"/>
      <headerFooter alignWithMargins="0"/>
    </customSheetView>
  </customSheetViews>
  <mergeCells count="11">
    <mergeCell ref="A4:I4"/>
    <mergeCell ref="A6:I6"/>
    <mergeCell ref="A13:I13"/>
    <mergeCell ref="A20:I20"/>
    <mergeCell ref="G21:I21"/>
    <mergeCell ref="A1:I1"/>
    <mergeCell ref="A2:A3"/>
    <mergeCell ref="B2:C2"/>
    <mergeCell ref="D2:E2"/>
    <mergeCell ref="F2:G2"/>
    <mergeCell ref="H2:I2"/>
  </mergeCells>
  <hyperlinks>
    <hyperlink ref="G21" location="Content!A1" display="Back to Content Page" xr:uid="{7B0C9D4C-7253-48C4-AF8B-5F1842E76C23}"/>
    <hyperlink ref="G21:I21" location="Contents!A1" display="Back to Contents Page" xr:uid="{2B6CACCC-5179-4E7D-AD17-C6041562844A}"/>
  </hyperlinks>
  <printOptions horizontalCentered="1"/>
  <pageMargins left="0.25" right="0.25" top="1" bottom="0.5" header="0.25" footer="0.25"/>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498D0-92F9-4FAE-BE24-7F6D774DA2E9}">
  <dimension ref="A1:N21"/>
  <sheetViews>
    <sheetView showGridLines="0" zoomScale="85" zoomScaleNormal="85" zoomScaleSheetLayoutView="130" workbookViewId="0">
      <selection sqref="A1:I1"/>
    </sheetView>
  </sheetViews>
  <sheetFormatPr defaultColWidth="9.140625" defaultRowHeight="12.75" x14ac:dyDescent="0.2"/>
  <cols>
    <col min="1" max="1" width="15.5703125" style="20" customWidth="1"/>
    <col min="2" max="2" width="12.5703125" style="20" customWidth="1"/>
    <col min="3" max="9" width="12.5703125" style="19" customWidth="1"/>
    <col min="10" max="10" width="9.140625" style="19" customWidth="1"/>
    <col min="11" max="11" width="9.140625" style="13" customWidth="1"/>
    <col min="12" max="12" width="9.140625" style="13"/>
    <col min="13" max="16384" width="9.140625" style="14"/>
  </cols>
  <sheetData>
    <row r="1" spans="1:14" s="13" customFormat="1" ht="20.100000000000001" customHeight="1" thickBot="1" x14ac:dyDescent="0.25">
      <c r="A1" s="398" t="s">
        <v>298</v>
      </c>
      <c r="B1" s="398"/>
      <c r="C1" s="398"/>
      <c r="D1" s="398"/>
      <c r="E1" s="398"/>
      <c r="F1" s="398"/>
      <c r="G1" s="398"/>
      <c r="H1" s="398"/>
      <c r="I1" s="398"/>
      <c r="J1" s="19"/>
      <c r="L1" s="39"/>
      <c r="M1" s="39"/>
    </row>
    <row r="2" spans="1:14" s="19" customFormat="1" ht="20.100000000000001" customHeight="1" x14ac:dyDescent="0.2">
      <c r="A2" s="409"/>
      <c r="B2" s="404" t="s">
        <v>1</v>
      </c>
      <c r="C2" s="404"/>
      <c r="D2" s="404" t="s">
        <v>2</v>
      </c>
      <c r="E2" s="404"/>
      <c r="F2" s="404" t="s">
        <v>82</v>
      </c>
      <c r="G2" s="404"/>
      <c r="H2" s="404" t="s">
        <v>3</v>
      </c>
      <c r="I2" s="404"/>
      <c r="K2" s="13"/>
      <c r="L2" s="13"/>
      <c r="M2" s="14"/>
      <c r="N2" s="14"/>
    </row>
    <row r="3" spans="1:14" s="19" customFormat="1" ht="20.100000000000001" customHeight="1" thickBot="1" x14ac:dyDescent="0.35">
      <c r="A3" s="410"/>
      <c r="B3" s="303" t="s">
        <v>3</v>
      </c>
      <c r="C3" s="303" t="s">
        <v>10</v>
      </c>
      <c r="D3" s="303" t="s">
        <v>3</v>
      </c>
      <c r="E3" s="303" t="s">
        <v>10</v>
      </c>
      <c r="F3" s="303" t="s">
        <v>3</v>
      </c>
      <c r="G3" s="303" t="s">
        <v>10</v>
      </c>
      <c r="H3" s="303" t="s">
        <v>3</v>
      </c>
      <c r="I3" s="303" t="s">
        <v>10</v>
      </c>
      <c r="K3" s="13"/>
      <c r="L3" s="13"/>
      <c r="M3" s="14"/>
      <c r="N3" s="14"/>
    </row>
    <row r="4" spans="1:14" ht="20.100000000000001" customHeight="1" thickBot="1" x14ac:dyDescent="0.25">
      <c r="A4" s="405" t="s">
        <v>3</v>
      </c>
      <c r="B4" s="405"/>
      <c r="C4" s="405"/>
      <c r="D4" s="405"/>
      <c r="E4" s="405"/>
      <c r="F4" s="405"/>
      <c r="G4" s="405"/>
      <c r="H4" s="405"/>
      <c r="I4" s="405"/>
    </row>
    <row r="5" spans="1:14" ht="20.100000000000001" customHeight="1" thickBot="1" x14ac:dyDescent="0.25">
      <c r="A5" s="298" t="s">
        <v>3</v>
      </c>
      <c r="B5" s="300">
        <v>185</v>
      </c>
      <c r="C5" s="300">
        <v>127</v>
      </c>
      <c r="D5" s="300">
        <v>147</v>
      </c>
      <c r="E5" s="300">
        <v>70</v>
      </c>
      <c r="F5" s="300">
        <v>15</v>
      </c>
      <c r="G5" s="300">
        <v>3</v>
      </c>
      <c r="H5" s="300">
        <v>347</v>
      </c>
      <c r="I5" s="300">
        <v>200</v>
      </c>
    </row>
    <row r="6" spans="1:14" ht="20.100000000000001" customHeight="1" thickBot="1" x14ac:dyDescent="0.25">
      <c r="A6" s="405" t="s">
        <v>282</v>
      </c>
      <c r="B6" s="405"/>
      <c r="C6" s="405"/>
      <c r="D6" s="405"/>
      <c r="E6" s="405"/>
      <c r="F6" s="405"/>
      <c r="G6" s="405"/>
      <c r="H6" s="405"/>
      <c r="I6" s="405"/>
    </row>
    <row r="7" spans="1:14" ht="20.100000000000001" customHeight="1" thickBot="1" x14ac:dyDescent="0.25">
      <c r="A7" s="298" t="s">
        <v>297</v>
      </c>
      <c r="B7" s="297">
        <v>8</v>
      </c>
      <c r="C7" s="297">
        <v>6</v>
      </c>
      <c r="D7" s="297">
        <v>6</v>
      </c>
      <c r="E7" s="297">
        <v>6</v>
      </c>
      <c r="F7" s="297">
        <v>3</v>
      </c>
      <c r="G7" s="297">
        <v>2</v>
      </c>
      <c r="H7" s="297">
        <v>17</v>
      </c>
      <c r="I7" s="297">
        <v>14</v>
      </c>
    </row>
    <row r="8" spans="1:14" ht="20.100000000000001" customHeight="1" thickBot="1" x14ac:dyDescent="0.25">
      <c r="A8" s="307" t="s">
        <v>419</v>
      </c>
      <c r="B8" s="297">
        <v>2</v>
      </c>
      <c r="C8" s="297">
        <v>1</v>
      </c>
      <c r="D8" s="297">
        <v>9</v>
      </c>
      <c r="E8" s="297">
        <v>2</v>
      </c>
      <c r="F8" s="297">
        <v>0</v>
      </c>
      <c r="G8" s="297">
        <v>0</v>
      </c>
      <c r="H8" s="297">
        <v>11</v>
      </c>
      <c r="I8" s="297">
        <v>3</v>
      </c>
    </row>
    <row r="9" spans="1:14" ht="20.100000000000001" customHeight="1" thickBot="1" x14ac:dyDescent="0.25">
      <c r="A9" s="298" t="s">
        <v>284</v>
      </c>
      <c r="B9" s="297">
        <v>19</v>
      </c>
      <c r="C9" s="297">
        <v>10</v>
      </c>
      <c r="D9" s="297">
        <v>27</v>
      </c>
      <c r="E9" s="297">
        <v>7</v>
      </c>
      <c r="F9" s="297">
        <v>1</v>
      </c>
      <c r="G9" s="297">
        <v>0</v>
      </c>
      <c r="H9" s="297">
        <v>47</v>
      </c>
      <c r="I9" s="297">
        <v>17</v>
      </c>
    </row>
    <row r="10" spans="1:14" ht="20.100000000000001" customHeight="1" thickBot="1" x14ac:dyDescent="0.25">
      <c r="A10" s="298" t="s">
        <v>285</v>
      </c>
      <c r="B10" s="297">
        <v>53</v>
      </c>
      <c r="C10" s="297">
        <v>31</v>
      </c>
      <c r="D10" s="297">
        <v>34</v>
      </c>
      <c r="E10" s="297">
        <v>18</v>
      </c>
      <c r="F10" s="297">
        <v>4</v>
      </c>
      <c r="G10" s="297">
        <v>0</v>
      </c>
      <c r="H10" s="297">
        <v>91</v>
      </c>
      <c r="I10" s="297">
        <v>49</v>
      </c>
    </row>
    <row r="11" spans="1:14" ht="20.100000000000001" customHeight="1" thickBot="1" x14ac:dyDescent="0.25">
      <c r="A11" s="298" t="s">
        <v>286</v>
      </c>
      <c r="B11" s="297">
        <v>41</v>
      </c>
      <c r="C11" s="297">
        <v>29</v>
      </c>
      <c r="D11" s="297">
        <v>38</v>
      </c>
      <c r="E11" s="297">
        <v>16</v>
      </c>
      <c r="F11" s="297">
        <v>5</v>
      </c>
      <c r="G11" s="297">
        <v>0</v>
      </c>
      <c r="H11" s="297">
        <v>84</v>
      </c>
      <c r="I11" s="297">
        <v>45</v>
      </c>
    </row>
    <row r="12" spans="1:14" ht="20.100000000000001" customHeight="1" thickBot="1" x14ac:dyDescent="0.25">
      <c r="A12" s="298" t="s">
        <v>287</v>
      </c>
      <c r="B12" s="297">
        <v>62</v>
      </c>
      <c r="C12" s="297">
        <v>50</v>
      </c>
      <c r="D12" s="297">
        <v>33</v>
      </c>
      <c r="E12" s="297">
        <v>21</v>
      </c>
      <c r="F12" s="297">
        <v>2</v>
      </c>
      <c r="G12" s="297">
        <v>1</v>
      </c>
      <c r="H12" s="297">
        <v>97</v>
      </c>
      <c r="I12" s="297">
        <v>72</v>
      </c>
    </row>
    <row r="13" spans="1:14" ht="20.100000000000001" customHeight="1" thickBot="1" x14ac:dyDescent="0.25">
      <c r="A13" s="405" t="s">
        <v>24</v>
      </c>
      <c r="B13" s="405"/>
      <c r="C13" s="405"/>
      <c r="D13" s="405"/>
      <c r="E13" s="405"/>
      <c r="F13" s="405"/>
      <c r="G13" s="405"/>
      <c r="H13" s="405"/>
      <c r="I13" s="405"/>
    </row>
    <row r="14" spans="1:14" ht="20.100000000000001" customHeight="1" thickBot="1" x14ac:dyDescent="0.25">
      <c r="A14" s="298" t="s">
        <v>289</v>
      </c>
      <c r="B14" s="297">
        <v>0</v>
      </c>
      <c r="C14" s="297">
        <v>0</v>
      </c>
      <c r="D14" s="297">
        <v>0</v>
      </c>
      <c r="E14" s="297">
        <v>0</v>
      </c>
      <c r="F14" s="297">
        <v>0</v>
      </c>
      <c r="G14" s="297">
        <v>0</v>
      </c>
      <c r="H14" s="297">
        <v>0</v>
      </c>
      <c r="I14" s="297">
        <v>0</v>
      </c>
    </row>
    <row r="15" spans="1:14" ht="20.100000000000001" customHeight="1" thickBot="1" x14ac:dyDescent="0.25">
      <c r="A15" s="298" t="s">
        <v>290</v>
      </c>
      <c r="B15" s="297">
        <v>2</v>
      </c>
      <c r="C15" s="297">
        <v>1</v>
      </c>
      <c r="D15" s="297">
        <v>6</v>
      </c>
      <c r="E15" s="297">
        <v>3</v>
      </c>
      <c r="F15" s="297">
        <v>0</v>
      </c>
      <c r="G15" s="297">
        <v>0</v>
      </c>
      <c r="H15" s="297">
        <v>8</v>
      </c>
      <c r="I15" s="297">
        <v>4</v>
      </c>
    </row>
    <row r="16" spans="1:14" ht="20.100000000000001" customHeight="1" thickBot="1" x14ac:dyDescent="0.25">
      <c r="A16" s="298" t="s">
        <v>291</v>
      </c>
      <c r="B16" s="297">
        <v>20</v>
      </c>
      <c r="C16" s="297">
        <v>13</v>
      </c>
      <c r="D16" s="297">
        <v>29</v>
      </c>
      <c r="E16" s="297">
        <v>10</v>
      </c>
      <c r="F16" s="297">
        <v>0</v>
      </c>
      <c r="G16" s="297">
        <v>0</v>
      </c>
      <c r="H16" s="297">
        <v>49</v>
      </c>
      <c r="I16" s="297">
        <v>23</v>
      </c>
    </row>
    <row r="17" spans="1:9" ht="20.100000000000001" customHeight="1" thickBot="1" x14ac:dyDescent="0.25">
      <c r="A17" s="298" t="s">
        <v>292</v>
      </c>
      <c r="B17" s="297">
        <v>53</v>
      </c>
      <c r="C17" s="297">
        <v>34</v>
      </c>
      <c r="D17" s="297">
        <v>32</v>
      </c>
      <c r="E17" s="297">
        <v>17</v>
      </c>
      <c r="F17" s="297">
        <v>6</v>
      </c>
      <c r="G17" s="297">
        <v>0</v>
      </c>
      <c r="H17" s="297">
        <v>91</v>
      </c>
      <c r="I17" s="297">
        <v>51</v>
      </c>
    </row>
    <row r="18" spans="1:9" ht="20.100000000000001" customHeight="1" thickBot="1" x14ac:dyDescent="0.25">
      <c r="A18" s="298" t="s">
        <v>293</v>
      </c>
      <c r="B18" s="297">
        <v>41</v>
      </c>
      <c r="C18" s="297">
        <v>27</v>
      </c>
      <c r="D18" s="297">
        <v>37</v>
      </c>
      <c r="E18" s="297">
        <v>14</v>
      </c>
      <c r="F18" s="297">
        <v>4</v>
      </c>
      <c r="G18" s="297">
        <v>1</v>
      </c>
      <c r="H18" s="297">
        <v>82</v>
      </c>
      <c r="I18" s="297">
        <v>42</v>
      </c>
    </row>
    <row r="19" spans="1:9" ht="20.100000000000001" customHeight="1" x14ac:dyDescent="0.2">
      <c r="A19" s="298" t="s">
        <v>294</v>
      </c>
      <c r="B19" s="297">
        <v>69</v>
      </c>
      <c r="C19" s="297">
        <v>52</v>
      </c>
      <c r="D19" s="297">
        <v>43</v>
      </c>
      <c r="E19" s="297">
        <v>26</v>
      </c>
      <c r="F19" s="297">
        <v>5</v>
      </c>
      <c r="G19" s="297">
        <v>2</v>
      </c>
      <c r="H19" s="297">
        <v>117</v>
      </c>
      <c r="I19" s="297">
        <v>80</v>
      </c>
    </row>
    <row r="20" spans="1:9" ht="30" customHeight="1" thickBot="1" x14ac:dyDescent="0.25">
      <c r="A20" s="399" t="s">
        <v>295</v>
      </c>
      <c r="B20" s="399"/>
      <c r="C20" s="399"/>
      <c r="D20" s="399"/>
      <c r="E20" s="399"/>
      <c r="F20" s="399"/>
      <c r="G20" s="399"/>
      <c r="H20" s="399"/>
      <c r="I20" s="399"/>
    </row>
    <row r="21" spans="1:9" ht="16.5" x14ac:dyDescent="0.3">
      <c r="G21" s="400" t="s">
        <v>470</v>
      </c>
      <c r="H21" s="400"/>
      <c r="I21" s="400"/>
    </row>
  </sheetData>
  <customSheetViews>
    <customSheetView guid="{81E5D7E7-16ED-4014-84DC-4F821D3604F8}" showPageBreaks="1" showGridLines="0" printArea="1" view="pageBreakPreview">
      <selection activeCell="A22" sqref="A22:J22"/>
      <pageMargins left="0" right="0" top="0" bottom="0" header="0" footer="0"/>
      <headerFooter alignWithMargins="0"/>
    </customSheetView>
  </customSheetViews>
  <mergeCells count="11">
    <mergeCell ref="G21:I21"/>
    <mergeCell ref="A1:I1"/>
    <mergeCell ref="A2:A3"/>
    <mergeCell ref="A6:I6"/>
    <mergeCell ref="A13:I13"/>
    <mergeCell ref="A20:I20"/>
    <mergeCell ref="B2:C2"/>
    <mergeCell ref="D2:E2"/>
    <mergeCell ref="F2:G2"/>
    <mergeCell ref="H2:I2"/>
    <mergeCell ref="A4:I4"/>
  </mergeCells>
  <hyperlinks>
    <hyperlink ref="G21" location="Content!A1" display="Back to Content Page" xr:uid="{DBA8EB24-75B3-45BA-B6EE-A1F185B22772}"/>
    <hyperlink ref="G21:I21" location="Contents!A1" display="Back to Contents Page" xr:uid="{5850A393-E496-4BE5-A037-3572FA97C6D6}"/>
  </hyperlinks>
  <printOptions horizontalCentered="1"/>
  <pageMargins left="0.25" right="0.25" top="1" bottom="0.5" header="0.25" footer="0.2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
  <sheetViews>
    <sheetView showGridLines="0" zoomScale="85" zoomScaleNormal="85" zoomScaleSheetLayoutView="100" workbookViewId="0">
      <selection sqref="A1:F1"/>
    </sheetView>
  </sheetViews>
  <sheetFormatPr defaultColWidth="9.140625" defaultRowHeight="12.75" x14ac:dyDescent="0.2"/>
  <cols>
    <col min="1" max="1" width="28.5703125" style="34" customWidth="1"/>
    <col min="2" max="2" width="20.5703125" style="34" customWidth="1"/>
    <col min="3" max="6" width="12.5703125" style="34" customWidth="1"/>
    <col min="7" max="16384" width="9.140625" style="34"/>
  </cols>
  <sheetData>
    <row r="1" spans="1:7" ht="20.100000000000001" customHeight="1" thickBot="1" x14ac:dyDescent="0.25">
      <c r="A1" s="398" t="s">
        <v>299</v>
      </c>
      <c r="B1" s="398"/>
      <c r="C1" s="398"/>
      <c r="D1" s="398"/>
      <c r="E1" s="398"/>
      <c r="F1" s="398"/>
    </row>
    <row r="2" spans="1:7" ht="20.100000000000001" customHeight="1" x14ac:dyDescent="0.3">
      <c r="A2" s="407" t="s">
        <v>31</v>
      </c>
      <c r="B2" s="407" t="s">
        <v>32</v>
      </c>
      <c r="C2" s="407" t="s">
        <v>33</v>
      </c>
      <c r="D2" s="407"/>
      <c r="E2" s="407" t="s">
        <v>34</v>
      </c>
      <c r="F2" s="407"/>
      <c r="G2" s="104"/>
    </row>
    <row r="3" spans="1:7" ht="20.100000000000001" customHeight="1" thickBot="1" x14ac:dyDescent="0.35">
      <c r="A3" s="408"/>
      <c r="B3" s="408"/>
      <c r="C3" s="303" t="s">
        <v>3</v>
      </c>
      <c r="D3" s="303" t="s">
        <v>10</v>
      </c>
      <c r="E3" s="303" t="s">
        <v>3</v>
      </c>
      <c r="F3" s="303" t="s">
        <v>10</v>
      </c>
    </row>
    <row r="4" spans="1:7" ht="39.950000000000003" customHeight="1" thickBot="1" x14ac:dyDescent="0.25">
      <c r="A4" s="243" t="s">
        <v>3</v>
      </c>
      <c r="B4" s="308">
        <v>32</v>
      </c>
      <c r="C4" s="299">
        <v>14997</v>
      </c>
      <c r="D4" s="299">
        <v>6001</v>
      </c>
      <c r="E4" s="299">
        <v>2372</v>
      </c>
      <c r="F4" s="299">
        <v>1837</v>
      </c>
    </row>
    <row r="5" spans="1:7" ht="39.950000000000003" customHeight="1" thickBot="1" x14ac:dyDescent="0.25">
      <c r="A5" s="243" t="s">
        <v>35</v>
      </c>
      <c r="B5" s="309">
        <v>6</v>
      </c>
      <c r="C5" s="296">
        <v>3806</v>
      </c>
      <c r="D5" s="296">
        <v>2294</v>
      </c>
      <c r="E5" s="297">
        <v>295</v>
      </c>
      <c r="F5" s="297">
        <v>202</v>
      </c>
    </row>
    <row r="6" spans="1:7" ht="39.950000000000003" customHeight="1" thickBot="1" x14ac:dyDescent="0.25">
      <c r="A6" s="243" t="s">
        <v>300</v>
      </c>
      <c r="B6" s="309">
        <v>3</v>
      </c>
      <c r="C6" s="296">
        <v>3373</v>
      </c>
      <c r="D6" s="296">
        <v>1694</v>
      </c>
      <c r="E6" s="297">
        <v>364</v>
      </c>
      <c r="F6" s="297">
        <v>218</v>
      </c>
    </row>
    <row r="7" spans="1:7" ht="39.950000000000003" customHeight="1" x14ac:dyDescent="0.2">
      <c r="A7" s="243" t="s">
        <v>301</v>
      </c>
      <c r="B7" s="309">
        <v>23</v>
      </c>
      <c r="C7" s="296">
        <v>7818</v>
      </c>
      <c r="D7" s="296">
        <v>2013</v>
      </c>
      <c r="E7" s="296">
        <v>1713</v>
      </c>
      <c r="F7" s="296">
        <v>1417</v>
      </c>
    </row>
    <row r="8" spans="1:7" ht="30" customHeight="1" x14ac:dyDescent="0.2">
      <c r="A8" s="401" t="s">
        <v>302</v>
      </c>
      <c r="B8" s="401"/>
      <c r="C8" s="401"/>
      <c r="D8" s="401"/>
      <c r="E8" s="401"/>
      <c r="F8" s="401"/>
    </row>
    <row r="9" spans="1:7" ht="15" thickBot="1" x14ac:dyDescent="0.25">
      <c r="A9" s="399" t="s">
        <v>303</v>
      </c>
      <c r="B9" s="399"/>
      <c r="C9" s="399"/>
      <c r="D9" s="399"/>
      <c r="E9" s="399"/>
      <c r="F9" s="399"/>
    </row>
    <row r="10" spans="1:7" ht="16.5" x14ac:dyDescent="0.3">
      <c r="D10" s="400" t="s">
        <v>470</v>
      </c>
      <c r="E10" s="400"/>
      <c r="F10" s="400"/>
    </row>
  </sheetData>
  <customSheetViews>
    <customSheetView guid="{81E5D7E7-16ED-4014-84DC-4F821D3604F8}" showPageBreaks="1" showGridLines="0" printArea="1" view="pageBreakPreview">
      <selection sqref="A1:G1"/>
      <pageMargins left="0" right="0" top="0" bottom="0" header="0" footer="0"/>
      <headerFooter alignWithMargins="0"/>
    </customSheetView>
  </customSheetViews>
  <mergeCells count="8">
    <mergeCell ref="D10:F10"/>
    <mergeCell ref="A9:F9"/>
    <mergeCell ref="E2:F2"/>
    <mergeCell ref="A1:F1"/>
    <mergeCell ref="A2:A3"/>
    <mergeCell ref="B2:B3"/>
    <mergeCell ref="C2:D2"/>
    <mergeCell ref="A8:F8"/>
  </mergeCells>
  <hyperlinks>
    <hyperlink ref="D10" location="Content!A1" display="Back to Content Page" xr:uid="{3F63CC2A-658E-4D42-9348-CD5E58048F20}"/>
    <hyperlink ref="D10:F10" location="Contents!A1" display="Back to Contents Page" xr:uid="{28982DC9-2816-4F78-922C-A68902C0F810}"/>
  </hyperlinks>
  <printOptions horizontalCentered="1"/>
  <pageMargins left="0.25" right="0.25" top="1.6" bottom="0.5" header="0.25" footer="0.2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2"/>
  <sheetViews>
    <sheetView showGridLines="0" zoomScale="85" zoomScaleNormal="85" zoomScaleSheetLayoutView="100" workbookViewId="0">
      <selection sqref="A1:G1"/>
    </sheetView>
  </sheetViews>
  <sheetFormatPr defaultColWidth="9.140625" defaultRowHeight="15.75" x14ac:dyDescent="0.25"/>
  <cols>
    <col min="1" max="1" width="38.85546875" style="251" customWidth="1"/>
    <col min="2" max="7" width="12.5703125" style="251" customWidth="1"/>
    <col min="8" max="16384" width="9.140625" style="251"/>
  </cols>
  <sheetData>
    <row r="1" spans="1:7" ht="20.100000000000001" customHeight="1" thickBot="1" x14ac:dyDescent="0.3">
      <c r="A1" s="398" t="s">
        <v>267</v>
      </c>
      <c r="B1" s="398"/>
      <c r="C1" s="398"/>
      <c r="D1" s="398"/>
      <c r="E1" s="398"/>
      <c r="F1" s="398"/>
      <c r="G1" s="398"/>
    </row>
    <row r="2" spans="1:7" ht="20.100000000000001" customHeight="1" x14ac:dyDescent="0.25">
      <c r="A2" s="411" t="s">
        <v>36</v>
      </c>
      <c r="B2" s="413" t="s">
        <v>37</v>
      </c>
      <c r="C2" s="413"/>
      <c r="D2" s="413" t="s">
        <v>38</v>
      </c>
      <c r="E2" s="413"/>
      <c r="F2" s="413" t="s">
        <v>39</v>
      </c>
      <c r="G2" s="413"/>
    </row>
    <row r="3" spans="1:7" ht="20.100000000000001" customHeight="1" thickBot="1" x14ac:dyDescent="0.35">
      <c r="A3" s="412"/>
      <c r="B3" s="310" t="s">
        <v>3</v>
      </c>
      <c r="C3" s="310" t="s">
        <v>10</v>
      </c>
      <c r="D3" s="310" t="s">
        <v>3</v>
      </c>
      <c r="E3" s="310" t="s">
        <v>10</v>
      </c>
      <c r="F3" s="310" t="s">
        <v>3</v>
      </c>
      <c r="G3" s="310" t="s">
        <v>10</v>
      </c>
    </row>
    <row r="4" spans="1:7" ht="20.100000000000001" customHeight="1" thickBot="1" x14ac:dyDescent="0.3">
      <c r="A4" s="311" t="s">
        <v>3</v>
      </c>
      <c r="B4" s="299">
        <v>14405</v>
      </c>
      <c r="C4" s="299">
        <v>5729</v>
      </c>
      <c r="D4" s="299">
        <v>27274</v>
      </c>
      <c r="E4" s="299">
        <v>10777</v>
      </c>
      <c r="F4" s="299">
        <v>11049</v>
      </c>
      <c r="G4" s="299">
        <v>4680</v>
      </c>
    </row>
    <row r="5" spans="1:7" ht="20.100000000000001" customHeight="1" thickBot="1" x14ac:dyDescent="0.3">
      <c r="A5" s="312" t="s">
        <v>40</v>
      </c>
      <c r="B5" s="296">
        <v>1293</v>
      </c>
      <c r="C5" s="297">
        <v>878</v>
      </c>
      <c r="D5" s="296">
        <v>2501</v>
      </c>
      <c r="E5" s="296">
        <v>1718</v>
      </c>
      <c r="F5" s="296">
        <v>1131</v>
      </c>
      <c r="G5" s="297">
        <v>787</v>
      </c>
    </row>
    <row r="6" spans="1:7" ht="20.100000000000001" customHeight="1" thickBot="1" x14ac:dyDescent="0.3">
      <c r="A6" s="312" t="s">
        <v>41</v>
      </c>
      <c r="B6" s="296">
        <v>3664</v>
      </c>
      <c r="C6" s="296">
        <v>2208</v>
      </c>
      <c r="D6" s="296">
        <v>6944</v>
      </c>
      <c r="E6" s="296">
        <v>4168</v>
      </c>
      <c r="F6" s="296">
        <v>2970</v>
      </c>
      <c r="G6" s="296">
        <v>1912</v>
      </c>
    </row>
    <row r="7" spans="1:7" ht="20.100000000000001" customHeight="1" thickBot="1" x14ac:dyDescent="0.3">
      <c r="A7" s="312" t="s">
        <v>42</v>
      </c>
      <c r="B7" s="296">
        <v>1007</v>
      </c>
      <c r="C7" s="297">
        <v>591</v>
      </c>
      <c r="D7" s="296">
        <v>1957</v>
      </c>
      <c r="E7" s="296">
        <v>1142</v>
      </c>
      <c r="F7" s="297">
        <v>901</v>
      </c>
      <c r="G7" s="297">
        <v>534</v>
      </c>
    </row>
    <row r="8" spans="1:7" ht="20.100000000000001" customHeight="1" thickBot="1" x14ac:dyDescent="0.3">
      <c r="A8" s="312" t="s">
        <v>43</v>
      </c>
      <c r="B8" s="296">
        <v>3500</v>
      </c>
      <c r="C8" s="297">
        <v>816</v>
      </c>
      <c r="D8" s="296">
        <v>6628</v>
      </c>
      <c r="E8" s="296">
        <v>1510</v>
      </c>
      <c r="F8" s="296">
        <v>1677</v>
      </c>
      <c r="G8" s="297">
        <v>416</v>
      </c>
    </row>
    <row r="9" spans="1:7" ht="20.100000000000001" customHeight="1" thickBot="1" x14ac:dyDescent="0.3">
      <c r="A9" s="312" t="s">
        <v>44</v>
      </c>
      <c r="B9" s="296">
        <v>4269</v>
      </c>
      <c r="C9" s="297">
        <v>855</v>
      </c>
      <c r="D9" s="296">
        <v>8050</v>
      </c>
      <c r="E9" s="296">
        <v>1563</v>
      </c>
      <c r="F9" s="296">
        <v>3768</v>
      </c>
      <c r="G9" s="297">
        <v>699</v>
      </c>
    </row>
    <row r="10" spans="1:7" ht="20.100000000000001" customHeight="1" x14ac:dyDescent="0.25">
      <c r="A10" s="312" t="s">
        <v>45</v>
      </c>
      <c r="B10" s="297">
        <v>672</v>
      </c>
      <c r="C10" s="297">
        <v>381</v>
      </c>
      <c r="D10" s="296">
        <v>1194</v>
      </c>
      <c r="E10" s="297">
        <v>676</v>
      </c>
      <c r="F10" s="297">
        <v>602</v>
      </c>
      <c r="G10" s="297">
        <v>332</v>
      </c>
    </row>
    <row r="11" spans="1:7" s="256" customFormat="1" ht="15" customHeight="1" thickBot="1" x14ac:dyDescent="0.25">
      <c r="A11" s="399" t="s">
        <v>268</v>
      </c>
      <c r="B11" s="399"/>
      <c r="C11" s="399"/>
      <c r="D11" s="399"/>
      <c r="E11" s="399"/>
      <c r="F11" s="399"/>
      <c r="G11" s="399"/>
    </row>
    <row r="12" spans="1:7" ht="16.5" x14ac:dyDescent="0.3">
      <c r="E12" s="400" t="s">
        <v>470</v>
      </c>
      <c r="F12" s="400"/>
      <c r="G12" s="400"/>
    </row>
  </sheetData>
  <customSheetViews>
    <customSheetView guid="{81E5D7E7-16ED-4014-84DC-4F821D3604F8}" showPageBreaks="1" showGridLines="0" printArea="1" view="pageBreakPreview">
      <selection activeCell="C11" sqref="C11"/>
      <pageMargins left="0" right="0" top="0" bottom="0" header="0" footer="0"/>
      <headerFooter alignWithMargins="0"/>
    </customSheetView>
  </customSheetViews>
  <mergeCells count="7">
    <mergeCell ref="E12:G12"/>
    <mergeCell ref="A11:G11"/>
    <mergeCell ref="A1:G1"/>
    <mergeCell ref="A2:A3"/>
    <mergeCell ref="B2:C2"/>
    <mergeCell ref="D2:E2"/>
    <mergeCell ref="F2:G2"/>
  </mergeCells>
  <hyperlinks>
    <hyperlink ref="E12" location="Content!A1" display="Back to Content Page" xr:uid="{EFBF561D-A396-4C68-834D-CDA7FE692FC3}"/>
    <hyperlink ref="E12:G12" location="Contents!A1" display="Back to Contents Page" xr:uid="{889E5CCC-30B6-4D0B-83AB-03F1307AD730}"/>
  </hyperlinks>
  <printOptions horizontalCentered="1"/>
  <pageMargins left="0" right="0" top="1.1000000000000001" bottom="0" header="0" footer="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
  <sheetViews>
    <sheetView showGridLines="0" zoomScale="85" zoomScaleNormal="85" zoomScaleSheetLayoutView="100" workbookViewId="0">
      <selection sqref="A1:G1"/>
    </sheetView>
  </sheetViews>
  <sheetFormatPr defaultColWidth="9.140625" defaultRowHeight="15.75" x14ac:dyDescent="0.25"/>
  <cols>
    <col min="1" max="1" width="38.85546875" style="251" customWidth="1"/>
    <col min="2" max="7" width="12.5703125" style="251" customWidth="1"/>
    <col min="8" max="9" width="9.140625" style="251"/>
    <col min="10" max="16384" width="9.140625" style="255"/>
  </cols>
  <sheetData>
    <row r="1" spans="1:9" ht="39.950000000000003" customHeight="1" thickBot="1" x14ac:dyDescent="0.3">
      <c r="A1" s="398" t="s">
        <v>461</v>
      </c>
      <c r="B1" s="398"/>
      <c r="C1" s="398"/>
      <c r="D1" s="398"/>
      <c r="E1" s="398"/>
      <c r="F1" s="398"/>
      <c r="G1" s="398"/>
    </row>
    <row r="2" spans="1:9" ht="20.100000000000001" customHeight="1" x14ac:dyDescent="0.25">
      <c r="A2" s="411" t="s">
        <v>36</v>
      </c>
      <c r="B2" s="413" t="s">
        <v>37</v>
      </c>
      <c r="C2" s="413"/>
      <c r="D2" s="413" t="s">
        <v>38</v>
      </c>
      <c r="E2" s="413"/>
      <c r="F2" s="413" t="s">
        <v>39</v>
      </c>
      <c r="G2" s="413"/>
    </row>
    <row r="3" spans="1:9" ht="20.100000000000001" customHeight="1" thickBot="1" x14ac:dyDescent="0.35">
      <c r="A3" s="412"/>
      <c r="B3" s="310" t="s">
        <v>3</v>
      </c>
      <c r="C3" s="310" t="s">
        <v>10</v>
      </c>
      <c r="D3" s="310" t="s">
        <v>3</v>
      </c>
      <c r="E3" s="310" t="s">
        <v>10</v>
      </c>
      <c r="F3" s="310" t="s">
        <v>3</v>
      </c>
      <c r="G3" s="310" t="s">
        <v>10</v>
      </c>
    </row>
    <row r="4" spans="1:9" ht="20.100000000000001" customHeight="1" thickBot="1" x14ac:dyDescent="0.3">
      <c r="A4" s="311" t="s">
        <v>3</v>
      </c>
      <c r="B4" s="299">
        <v>1215</v>
      </c>
      <c r="C4" s="300">
        <v>873</v>
      </c>
      <c r="D4" s="299">
        <v>3285</v>
      </c>
      <c r="E4" s="299">
        <v>2354</v>
      </c>
      <c r="F4" s="300">
        <v>991</v>
      </c>
      <c r="G4" s="300">
        <v>706</v>
      </c>
    </row>
    <row r="5" spans="1:9" ht="20.100000000000001" customHeight="1" thickBot="1" x14ac:dyDescent="0.3">
      <c r="A5" s="312" t="s">
        <v>52</v>
      </c>
      <c r="B5" s="297">
        <v>39</v>
      </c>
      <c r="C5" s="297">
        <v>26</v>
      </c>
      <c r="D5" s="297">
        <v>147</v>
      </c>
      <c r="E5" s="297">
        <v>114</v>
      </c>
      <c r="F5" s="297">
        <v>46</v>
      </c>
      <c r="G5" s="297">
        <v>37</v>
      </c>
    </row>
    <row r="6" spans="1:9" ht="20.100000000000001" customHeight="1" thickBot="1" x14ac:dyDescent="0.3">
      <c r="A6" s="312" t="s">
        <v>46</v>
      </c>
      <c r="B6" s="297">
        <v>722</v>
      </c>
      <c r="C6" s="297">
        <v>527</v>
      </c>
      <c r="D6" s="296">
        <v>1903</v>
      </c>
      <c r="E6" s="296">
        <v>1421</v>
      </c>
      <c r="F6" s="297">
        <v>552</v>
      </c>
      <c r="G6" s="297">
        <v>398</v>
      </c>
    </row>
    <row r="7" spans="1:9" ht="20.100000000000001" customHeight="1" thickBot="1" x14ac:dyDescent="0.3">
      <c r="A7" s="312" t="s">
        <v>47</v>
      </c>
      <c r="B7" s="297">
        <v>367</v>
      </c>
      <c r="C7" s="297">
        <v>269</v>
      </c>
      <c r="D7" s="296">
        <v>1006</v>
      </c>
      <c r="E7" s="297">
        <v>694</v>
      </c>
      <c r="F7" s="297">
        <v>308</v>
      </c>
      <c r="G7" s="297">
        <v>232</v>
      </c>
    </row>
    <row r="8" spans="1:9" ht="20.100000000000001" customHeight="1" x14ac:dyDescent="0.25">
      <c r="A8" s="312" t="s">
        <v>48</v>
      </c>
      <c r="B8" s="297">
        <v>87</v>
      </c>
      <c r="C8" s="297">
        <v>51</v>
      </c>
      <c r="D8" s="297">
        <v>229</v>
      </c>
      <c r="E8" s="297">
        <v>125</v>
      </c>
      <c r="F8" s="297">
        <v>85</v>
      </c>
      <c r="G8" s="297">
        <v>39</v>
      </c>
    </row>
    <row r="9" spans="1:9" ht="30" customHeight="1" x14ac:dyDescent="0.25">
      <c r="A9" s="401" t="s">
        <v>304</v>
      </c>
      <c r="B9" s="401"/>
      <c r="C9" s="401"/>
      <c r="D9" s="401"/>
      <c r="E9" s="401"/>
      <c r="F9" s="401"/>
      <c r="G9" s="401"/>
    </row>
    <row r="10" spans="1:9" ht="15" customHeight="1" x14ac:dyDescent="0.25">
      <c r="A10" s="401" t="s">
        <v>305</v>
      </c>
      <c r="B10" s="401"/>
      <c r="C10" s="401"/>
      <c r="D10" s="401"/>
      <c r="E10" s="401"/>
      <c r="F10" s="401"/>
      <c r="G10" s="401"/>
    </row>
    <row r="11" spans="1:9" s="258" customFormat="1" ht="15" customHeight="1" thickBot="1" x14ac:dyDescent="0.25">
      <c r="A11" s="399" t="s">
        <v>306</v>
      </c>
      <c r="B11" s="399"/>
      <c r="C11" s="399"/>
      <c r="D11" s="399"/>
      <c r="E11" s="399"/>
      <c r="F11" s="399"/>
      <c r="G11" s="399"/>
      <c r="H11" s="256"/>
      <c r="I11" s="256"/>
    </row>
    <row r="12" spans="1:9" ht="16.5" x14ac:dyDescent="0.3">
      <c r="E12" s="400" t="s">
        <v>470</v>
      </c>
      <c r="F12" s="400"/>
      <c r="G12" s="400"/>
    </row>
  </sheetData>
  <customSheetViews>
    <customSheetView guid="{81E5D7E7-16ED-4014-84DC-4F821D3604F8}" showPageBreaks="1" showGridLines="0" printArea="1" view="pageBreakPreview">
      <selection activeCell="J13" sqref="J13"/>
      <pageMargins left="0" right="0" top="0" bottom="0" header="0" footer="0"/>
      <headerFooter alignWithMargins="0"/>
    </customSheetView>
  </customSheetViews>
  <mergeCells count="9">
    <mergeCell ref="E12:G12"/>
    <mergeCell ref="A9:G9"/>
    <mergeCell ref="A10:G10"/>
    <mergeCell ref="A11:G11"/>
    <mergeCell ref="A1:G1"/>
    <mergeCell ref="A2:A3"/>
    <mergeCell ref="B2:C2"/>
    <mergeCell ref="D2:E2"/>
    <mergeCell ref="F2:G2"/>
  </mergeCells>
  <hyperlinks>
    <hyperlink ref="E12" location="Content!A1" display="Back to Content Page" xr:uid="{E06CF28F-1E8C-4D78-8442-F055D565BE74}"/>
    <hyperlink ref="E12:G12" location="Contents!A1" display="Back to Contents Page" xr:uid="{A5023AA7-AF65-4206-AF70-ED7CCF6AD661}"/>
  </hyperlinks>
  <printOptions horizontalCentered="1"/>
  <pageMargins left="0" right="0" top="1.1000000000000001" bottom="0" header="0" footer="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01870-49B2-4235-8B66-E550B048FF0D}">
  <dimension ref="A1:M12"/>
  <sheetViews>
    <sheetView showGridLines="0" zoomScale="85" zoomScaleNormal="85" zoomScaleSheetLayoutView="100" workbookViewId="0">
      <selection sqref="A1:G1"/>
    </sheetView>
  </sheetViews>
  <sheetFormatPr defaultColWidth="9.140625" defaultRowHeight="15.75" x14ac:dyDescent="0.25"/>
  <cols>
    <col min="1" max="1" width="38.85546875" style="251" customWidth="1"/>
    <col min="2" max="7" width="12.5703125" style="251" customWidth="1"/>
    <col min="8" max="13" width="9.140625" style="251"/>
    <col min="14" max="16384" width="9.140625" style="255"/>
  </cols>
  <sheetData>
    <row r="1" spans="1:13" ht="39.950000000000003" customHeight="1" thickBot="1" x14ac:dyDescent="0.3">
      <c r="A1" s="398" t="s">
        <v>462</v>
      </c>
      <c r="B1" s="398"/>
      <c r="C1" s="398"/>
      <c r="D1" s="398"/>
      <c r="E1" s="398"/>
      <c r="F1" s="398"/>
      <c r="G1" s="398"/>
    </row>
    <row r="2" spans="1:13" ht="20.100000000000001" customHeight="1" x14ac:dyDescent="0.25">
      <c r="A2" s="411" t="s">
        <v>36</v>
      </c>
      <c r="B2" s="413" t="s">
        <v>37</v>
      </c>
      <c r="C2" s="413"/>
      <c r="D2" s="413" t="s">
        <v>38</v>
      </c>
      <c r="E2" s="413"/>
      <c r="F2" s="413" t="s">
        <v>39</v>
      </c>
      <c r="G2" s="413"/>
    </row>
    <row r="3" spans="1:13" ht="20.100000000000001" customHeight="1" thickBot="1" x14ac:dyDescent="0.35">
      <c r="A3" s="412"/>
      <c r="B3" s="310" t="s">
        <v>3</v>
      </c>
      <c r="C3" s="310" t="s">
        <v>10</v>
      </c>
      <c r="D3" s="310" t="s">
        <v>3</v>
      </c>
      <c r="E3" s="310" t="s">
        <v>10</v>
      </c>
      <c r="F3" s="310" t="s">
        <v>3</v>
      </c>
      <c r="G3" s="310" t="s">
        <v>10</v>
      </c>
    </row>
    <row r="4" spans="1:13" ht="20.100000000000001" customHeight="1" thickBot="1" x14ac:dyDescent="0.3">
      <c r="A4" s="311" t="s">
        <v>3</v>
      </c>
      <c r="B4" s="300">
        <v>704</v>
      </c>
      <c r="C4" s="300">
        <v>549</v>
      </c>
      <c r="D4" s="299">
        <v>1711</v>
      </c>
      <c r="E4" s="299">
        <v>1321</v>
      </c>
      <c r="F4" s="300">
        <v>523</v>
      </c>
      <c r="G4" s="300">
        <v>383</v>
      </c>
    </row>
    <row r="5" spans="1:13" ht="20.100000000000001" customHeight="1" thickBot="1" x14ac:dyDescent="0.3">
      <c r="A5" s="312" t="s">
        <v>46</v>
      </c>
      <c r="B5" s="297">
        <v>434</v>
      </c>
      <c r="C5" s="297">
        <v>353</v>
      </c>
      <c r="D5" s="296">
        <v>1084</v>
      </c>
      <c r="E5" s="297">
        <v>872</v>
      </c>
      <c r="F5" s="297">
        <v>323</v>
      </c>
      <c r="G5" s="297">
        <v>259</v>
      </c>
    </row>
    <row r="6" spans="1:13" ht="20.100000000000001" customHeight="1" thickBot="1" x14ac:dyDescent="0.3">
      <c r="A6" s="312" t="s">
        <v>49</v>
      </c>
      <c r="B6" s="297">
        <v>36</v>
      </c>
      <c r="C6" s="297">
        <v>29</v>
      </c>
      <c r="D6" s="297">
        <v>105</v>
      </c>
      <c r="E6" s="297">
        <v>88</v>
      </c>
      <c r="F6" s="297">
        <v>36</v>
      </c>
      <c r="G6" s="297">
        <v>31</v>
      </c>
    </row>
    <row r="7" spans="1:13" ht="20.100000000000001" customHeight="1" thickBot="1" x14ac:dyDescent="0.3">
      <c r="A7" s="312" t="s">
        <v>47</v>
      </c>
      <c r="B7" s="297">
        <v>198</v>
      </c>
      <c r="C7" s="297">
        <v>146</v>
      </c>
      <c r="D7" s="297">
        <v>442</v>
      </c>
      <c r="E7" s="297">
        <v>316</v>
      </c>
      <c r="F7" s="297">
        <v>134</v>
      </c>
      <c r="G7" s="297">
        <v>84</v>
      </c>
    </row>
    <row r="8" spans="1:13" ht="20.100000000000001" customHeight="1" x14ac:dyDescent="0.25">
      <c r="A8" s="312" t="s">
        <v>48</v>
      </c>
      <c r="B8" s="297">
        <v>36</v>
      </c>
      <c r="C8" s="297">
        <v>21</v>
      </c>
      <c r="D8" s="297">
        <v>80</v>
      </c>
      <c r="E8" s="297">
        <v>45</v>
      </c>
      <c r="F8" s="297">
        <v>30</v>
      </c>
      <c r="G8" s="297">
        <v>9</v>
      </c>
    </row>
    <row r="9" spans="1:13" ht="30" customHeight="1" x14ac:dyDescent="0.25">
      <c r="A9" s="401" t="s">
        <v>307</v>
      </c>
      <c r="B9" s="401"/>
      <c r="C9" s="401"/>
      <c r="D9" s="401"/>
      <c r="E9" s="401"/>
      <c r="F9" s="401"/>
      <c r="G9" s="401"/>
    </row>
    <row r="10" spans="1:13" ht="15" customHeight="1" x14ac:dyDescent="0.25">
      <c r="A10" s="401" t="s">
        <v>305</v>
      </c>
      <c r="B10" s="401"/>
      <c r="C10" s="401"/>
      <c r="D10" s="401"/>
      <c r="E10" s="401"/>
      <c r="F10" s="401"/>
      <c r="G10" s="401"/>
    </row>
    <row r="11" spans="1:13" s="258" customFormat="1" ht="15" customHeight="1" thickBot="1" x14ac:dyDescent="0.25">
      <c r="A11" s="399" t="s">
        <v>306</v>
      </c>
      <c r="B11" s="399"/>
      <c r="C11" s="399"/>
      <c r="D11" s="399"/>
      <c r="E11" s="399"/>
      <c r="F11" s="399"/>
      <c r="G11" s="399"/>
      <c r="H11" s="256"/>
      <c r="I11" s="256"/>
      <c r="J11" s="256"/>
      <c r="K11" s="256"/>
      <c r="L11" s="256"/>
      <c r="M11" s="256"/>
    </row>
    <row r="12" spans="1:13" ht="16.5" x14ac:dyDescent="0.3">
      <c r="E12" s="400" t="s">
        <v>470</v>
      </c>
      <c r="F12" s="400"/>
      <c r="G12" s="400"/>
    </row>
  </sheetData>
  <customSheetViews>
    <customSheetView guid="{81E5D7E7-16ED-4014-84DC-4F821D3604F8}" showPageBreaks="1" showGridLines="0" printArea="1" view="pageBreakPreview">
      <selection sqref="A1:H1"/>
      <pageMargins left="0" right="0" top="0" bottom="0" header="0" footer="0"/>
      <headerFooter alignWithMargins="0"/>
    </customSheetView>
  </customSheetViews>
  <mergeCells count="9">
    <mergeCell ref="E12:G12"/>
    <mergeCell ref="A9:G9"/>
    <mergeCell ref="A10:G10"/>
    <mergeCell ref="A11:G11"/>
    <mergeCell ref="A1:G1"/>
    <mergeCell ref="A2:A3"/>
    <mergeCell ref="B2:C2"/>
    <mergeCell ref="D2:E2"/>
    <mergeCell ref="F2:G2"/>
  </mergeCells>
  <hyperlinks>
    <hyperlink ref="E12" location="Content!A1" display="Back to Content Page" xr:uid="{5A1BF61C-7D7D-4A9D-86C0-7FA90C9C6DA9}"/>
    <hyperlink ref="E12:G12" location="Contents!A1" display="Back to Contents Page" xr:uid="{73F97777-4E4C-42AB-AFFF-6D030D34928C}"/>
  </hyperlinks>
  <printOptions horizontalCentered="1"/>
  <pageMargins left="0" right="0" top="1.1000000000000001" bottom="0"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0"/>
  <sheetViews>
    <sheetView showGridLines="0" zoomScale="85" zoomScaleNormal="85" zoomScaleSheetLayoutView="100" workbookViewId="0">
      <selection sqref="A1:G1"/>
    </sheetView>
  </sheetViews>
  <sheetFormatPr defaultColWidth="9.140625" defaultRowHeight="15" x14ac:dyDescent="0.2"/>
  <cols>
    <col min="1" max="1" width="38.85546875" style="254" customWidth="1"/>
    <col min="2" max="7" width="12.5703125" style="254" customWidth="1"/>
    <col min="8" max="13" width="9.140625" style="254"/>
    <col min="14" max="14" width="9.140625" style="255"/>
    <col min="15" max="16384" width="9.140625" style="254"/>
  </cols>
  <sheetData>
    <row r="1" spans="1:14" ht="20.100000000000001" customHeight="1" thickBot="1" x14ac:dyDescent="0.25">
      <c r="A1" s="398" t="s">
        <v>308</v>
      </c>
      <c r="B1" s="398"/>
      <c r="C1" s="398"/>
      <c r="D1" s="398"/>
      <c r="E1" s="398"/>
      <c r="F1" s="398"/>
      <c r="G1" s="398"/>
      <c r="N1" s="254"/>
    </row>
    <row r="2" spans="1:14" ht="20.100000000000001" customHeight="1" x14ac:dyDescent="0.2">
      <c r="A2" s="411" t="s">
        <v>36</v>
      </c>
      <c r="B2" s="413" t="s">
        <v>37</v>
      </c>
      <c r="C2" s="413"/>
      <c r="D2" s="413" t="s">
        <v>38</v>
      </c>
      <c r="E2" s="413"/>
      <c r="F2" s="413" t="s">
        <v>39</v>
      </c>
      <c r="G2" s="413"/>
      <c r="N2" s="254"/>
    </row>
    <row r="3" spans="1:14" ht="20.100000000000001" customHeight="1" thickBot="1" x14ac:dyDescent="0.35">
      <c r="A3" s="412"/>
      <c r="B3" s="310" t="s">
        <v>3</v>
      </c>
      <c r="C3" s="310" t="s">
        <v>10</v>
      </c>
      <c r="D3" s="310" t="s">
        <v>3</v>
      </c>
      <c r="E3" s="310" t="s">
        <v>10</v>
      </c>
      <c r="F3" s="310" t="s">
        <v>3</v>
      </c>
      <c r="G3" s="310" t="s">
        <v>10</v>
      </c>
      <c r="N3" s="254"/>
    </row>
    <row r="4" spans="1:14" ht="20.100000000000001" customHeight="1" thickBot="1" x14ac:dyDescent="0.25">
      <c r="A4" s="311" t="s">
        <v>3</v>
      </c>
      <c r="B4" s="299">
        <v>21029</v>
      </c>
      <c r="C4" s="299">
        <v>10138</v>
      </c>
      <c r="D4" s="299">
        <v>61794</v>
      </c>
      <c r="E4" s="299">
        <v>29397</v>
      </c>
      <c r="F4" s="299">
        <v>19625</v>
      </c>
      <c r="G4" s="299">
        <v>9571</v>
      </c>
      <c r="N4" s="254"/>
    </row>
    <row r="5" spans="1:14" ht="20.100000000000001" customHeight="1" thickBot="1" x14ac:dyDescent="0.25">
      <c r="A5" s="312" t="s">
        <v>50</v>
      </c>
      <c r="B5" s="296">
        <v>1892</v>
      </c>
      <c r="C5" s="296">
        <v>1239</v>
      </c>
      <c r="D5" s="296">
        <v>5404</v>
      </c>
      <c r="E5" s="296">
        <v>3435</v>
      </c>
      <c r="F5" s="296">
        <v>1625</v>
      </c>
      <c r="G5" s="296">
        <v>1005</v>
      </c>
      <c r="N5" s="254"/>
    </row>
    <row r="6" spans="1:14" ht="20.100000000000001" customHeight="1" thickBot="1" x14ac:dyDescent="0.25">
      <c r="A6" s="312" t="s">
        <v>51</v>
      </c>
      <c r="B6" s="297">
        <v>695</v>
      </c>
      <c r="C6" s="297">
        <v>382</v>
      </c>
      <c r="D6" s="296">
        <v>2043</v>
      </c>
      <c r="E6" s="296">
        <v>1031</v>
      </c>
      <c r="F6" s="297">
        <v>540</v>
      </c>
      <c r="G6" s="297">
        <v>295</v>
      </c>
    </row>
    <row r="7" spans="1:14" ht="20.100000000000001" customHeight="1" thickBot="1" x14ac:dyDescent="0.25">
      <c r="A7" s="312" t="s">
        <v>52</v>
      </c>
      <c r="B7" s="296">
        <v>3837</v>
      </c>
      <c r="C7" s="296">
        <v>2230</v>
      </c>
      <c r="D7" s="296">
        <v>11481</v>
      </c>
      <c r="E7" s="296">
        <v>6777</v>
      </c>
      <c r="F7" s="296">
        <v>3913</v>
      </c>
      <c r="G7" s="296">
        <v>2376</v>
      </c>
    </row>
    <row r="8" spans="1:14" ht="20.100000000000001" customHeight="1" thickBot="1" x14ac:dyDescent="0.25">
      <c r="A8" s="312" t="s">
        <v>53</v>
      </c>
      <c r="B8" s="297">
        <v>708</v>
      </c>
      <c r="C8" s="297">
        <v>660</v>
      </c>
      <c r="D8" s="296">
        <v>2105</v>
      </c>
      <c r="E8" s="296">
        <v>1966</v>
      </c>
      <c r="F8" s="297">
        <v>674</v>
      </c>
      <c r="G8" s="297">
        <v>625</v>
      </c>
    </row>
    <row r="9" spans="1:14" ht="20.100000000000001" customHeight="1" thickBot="1" x14ac:dyDescent="0.25">
      <c r="A9" s="312" t="s">
        <v>54</v>
      </c>
      <c r="B9" s="296">
        <v>5781</v>
      </c>
      <c r="C9" s="296">
        <v>1355</v>
      </c>
      <c r="D9" s="296">
        <v>17220</v>
      </c>
      <c r="E9" s="296">
        <v>3929</v>
      </c>
      <c r="F9" s="296">
        <v>5422</v>
      </c>
      <c r="G9" s="296">
        <v>1161</v>
      </c>
    </row>
    <row r="10" spans="1:14" ht="20.100000000000001" customHeight="1" thickBot="1" x14ac:dyDescent="0.25">
      <c r="A10" s="312" t="s">
        <v>55</v>
      </c>
      <c r="B10" s="296">
        <v>2373</v>
      </c>
      <c r="C10" s="296">
        <v>1684</v>
      </c>
      <c r="D10" s="296">
        <v>7403</v>
      </c>
      <c r="E10" s="296">
        <v>5252</v>
      </c>
      <c r="F10" s="296">
        <v>2522</v>
      </c>
      <c r="G10" s="296">
        <v>1875</v>
      </c>
    </row>
    <row r="11" spans="1:14" s="257" customFormat="1" ht="20.100000000000001" customHeight="1" thickBot="1" x14ac:dyDescent="0.25">
      <c r="A11" s="312" t="s">
        <v>56</v>
      </c>
      <c r="B11" s="297">
        <v>303</v>
      </c>
      <c r="C11" s="297">
        <v>227</v>
      </c>
      <c r="D11" s="297">
        <v>902</v>
      </c>
      <c r="E11" s="297">
        <v>712</v>
      </c>
      <c r="F11" s="297">
        <v>288</v>
      </c>
      <c r="G11" s="297">
        <v>221</v>
      </c>
      <c r="N11" s="258"/>
    </row>
    <row r="12" spans="1:14" ht="20.100000000000001" customHeight="1" thickBot="1" x14ac:dyDescent="0.25">
      <c r="A12" s="312" t="s">
        <v>57</v>
      </c>
      <c r="B12" s="296">
        <v>3029</v>
      </c>
      <c r="C12" s="297">
        <v>866</v>
      </c>
      <c r="D12" s="296">
        <v>8467</v>
      </c>
      <c r="E12" s="296">
        <v>2242</v>
      </c>
      <c r="F12" s="296">
        <v>2293</v>
      </c>
      <c r="G12" s="297">
        <v>591</v>
      </c>
    </row>
    <row r="13" spans="1:14" ht="20.100000000000001" customHeight="1" thickBot="1" x14ac:dyDescent="0.25">
      <c r="A13" s="312" t="s">
        <v>58</v>
      </c>
      <c r="B13" s="297">
        <v>120</v>
      </c>
      <c r="C13" s="297">
        <v>82</v>
      </c>
      <c r="D13" s="297">
        <v>410</v>
      </c>
      <c r="E13" s="297">
        <v>267</v>
      </c>
      <c r="F13" s="297">
        <v>140</v>
      </c>
      <c r="G13" s="297">
        <v>79</v>
      </c>
    </row>
    <row r="14" spans="1:14" ht="20.100000000000001" customHeight="1" thickBot="1" x14ac:dyDescent="0.25">
      <c r="A14" s="312" t="s">
        <v>59</v>
      </c>
      <c r="B14" s="297">
        <v>367</v>
      </c>
      <c r="C14" s="297">
        <v>276</v>
      </c>
      <c r="D14" s="296">
        <v>1168</v>
      </c>
      <c r="E14" s="297">
        <v>861</v>
      </c>
      <c r="F14" s="297">
        <v>518</v>
      </c>
      <c r="G14" s="297">
        <v>393</v>
      </c>
    </row>
    <row r="15" spans="1:14" ht="20.100000000000001" customHeight="1" thickBot="1" x14ac:dyDescent="0.25">
      <c r="A15" s="312" t="s">
        <v>60</v>
      </c>
      <c r="B15" s="296">
        <v>1220</v>
      </c>
      <c r="C15" s="297">
        <v>831</v>
      </c>
      <c r="D15" s="296">
        <v>2912</v>
      </c>
      <c r="E15" s="296">
        <v>1923</v>
      </c>
      <c r="F15" s="297">
        <v>871</v>
      </c>
      <c r="G15" s="297">
        <v>560</v>
      </c>
    </row>
    <row r="16" spans="1:14" ht="20.100000000000001" customHeight="1" x14ac:dyDescent="0.2">
      <c r="A16" s="312" t="s">
        <v>61</v>
      </c>
      <c r="B16" s="297">
        <v>704</v>
      </c>
      <c r="C16" s="297">
        <v>306</v>
      </c>
      <c r="D16" s="296">
        <v>2279</v>
      </c>
      <c r="E16" s="296">
        <v>1002</v>
      </c>
      <c r="F16" s="297">
        <v>819</v>
      </c>
      <c r="G16" s="297">
        <v>390</v>
      </c>
    </row>
    <row r="17" spans="1:7" ht="30" customHeight="1" x14ac:dyDescent="0.2">
      <c r="A17" s="401" t="s">
        <v>309</v>
      </c>
      <c r="B17" s="401"/>
      <c r="C17" s="401"/>
      <c r="D17" s="401"/>
      <c r="E17" s="401"/>
      <c r="F17" s="401"/>
      <c r="G17" s="401"/>
    </row>
    <row r="18" spans="1:7" ht="15" customHeight="1" x14ac:dyDescent="0.2">
      <c r="A18" s="401" t="s">
        <v>310</v>
      </c>
      <c r="B18" s="401"/>
      <c r="C18" s="401"/>
      <c r="D18" s="401"/>
      <c r="E18" s="401"/>
      <c r="F18" s="401"/>
      <c r="G18" s="401"/>
    </row>
    <row r="19" spans="1:7" ht="15" customHeight="1" thickBot="1" x14ac:dyDescent="0.25">
      <c r="A19" s="399" t="s">
        <v>306</v>
      </c>
      <c r="B19" s="399"/>
      <c r="C19" s="399"/>
      <c r="D19" s="399"/>
      <c r="E19" s="399"/>
      <c r="F19" s="399"/>
      <c r="G19" s="399"/>
    </row>
    <row r="20" spans="1:7" ht="16.5" x14ac:dyDescent="0.3">
      <c r="E20" s="400" t="s">
        <v>470</v>
      </c>
      <c r="F20" s="400"/>
      <c r="G20" s="400"/>
    </row>
  </sheetData>
  <customSheetViews>
    <customSheetView guid="{81E5D7E7-16ED-4014-84DC-4F821D3604F8}" showPageBreaks="1" showGridLines="0" printArea="1" view="pageBreakPreview">
      <selection sqref="A1:H1"/>
      <pageMargins left="0" right="0" top="0" bottom="0" header="0" footer="0"/>
      <headerFooter alignWithMargins="0"/>
    </customSheetView>
  </customSheetViews>
  <mergeCells count="9">
    <mergeCell ref="E20:G20"/>
    <mergeCell ref="A17:G17"/>
    <mergeCell ref="A18:G18"/>
    <mergeCell ref="A19:G19"/>
    <mergeCell ref="A1:G1"/>
    <mergeCell ref="A2:A3"/>
    <mergeCell ref="B2:C2"/>
    <mergeCell ref="D2:E2"/>
    <mergeCell ref="F2:G2"/>
  </mergeCells>
  <hyperlinks>
    <hyperlink ref="E20" location="Content!A1" display="Back to Content Page" xr:uid="{795706CC-B8C6-4E93-A4E1-636A82B04FF7}"/>
    <hyperlink ref="E20:G20" location="Contents!A1" display="Back to Contents Page" xr:uid="{3D9F5C6C-BE49-48E4-B921-BBF3783BE973}"/>
  </hyperlinks>
  <printOptions horizontalCentered="1"/>
  <pageMargins left="0" right="0" top="1.1000000000000001" bottom="0"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4"/>
  <sheetViews>
    <sheetView showGridLines="0" zoomScale="85" zoomScaleNormal="85" zoomScaleSheetLayoutView="175" workbookViewId="0">
      <selection sqref="A1:G1"/>
    </sheetView>
  </sheetViews>
  <sheetFormatPr defaultColWidth="9.140625" defaultRowHeight="15" x14ac:dyDescent="0.2"/>
  <cols>
    <col min="1" max="1" width="38.85546875" style="252" customWidth="1"/>
    <col min="2" max="7" width="12.5703125" style="252" customWidth="1"/>
    <col min="8" max="15" width="9.140625" style="252"/>
    <col min="16" max="16" width="9.140625" style="253"/>
    <col min="17" max="16384" width="9.140625" style="252"/>
  </cols>
  <sheetData>
    <row r="1" spans="1:16" ht="20.100000000000001" customHeight="1" thickBot="1" x14ac:dyDescent="0.25">
      <c r="A1" s="398" t="s">
        <v>311</v>
      </c>
      <c r="B1" s="398"/>
      <c r="C1" s="398"/>
      <c r="D1" s="398"/>
      <c r="E1" s="398"/>
      <c r="F1" s="398"/>
      <c r="G1" s="398"/>
    </row>
    <row r="2" spans="1:16" ht="20.100000000000001" customHeight="1" x14ac:dyDescent="0.2">
      <c r="A2" s="411" t="s">
        <v>36</v>
      </c>
      <c r="B2" s="413" t="s">
        <v>37</v>
      </c>
      <c r="C2" s="413"/>
      <c r="D2" s="413" t="s">
        <v>38</v>
      </c>
      <c r="E2" s="413"/>
      <c r="F2" s="413" t="s">
        <v>39</v>
      </c>
      <c r="G2" s="413"/>
    </row>
    <row r="3" spans="1:16" ht="20.100000000000001" customHeight="1" thickBot="1" x14ac:dyDescent="0.35">
      <c r="A3" s="412"/>
      <c r="B3" s="310" t="s">
        <v>3</v>
      </c>
      <c r="C3" s="310" t="s">
        <v>10</v>
      </c>
      <c r="D3" s="310" t="s">
        <v>3</v>
      </c>
      <c r="E3" s="310" t="s">
        <v>10</v>
      </c>
      <c r="F3" s="310" t="s">
        <v>3</v>
      </c>
      <c r="G3" s="310" t="s">
        <v>10</v>
      </c>
    </row>
    <row r="4" spans="1:16" ht="20.100000000000001" customHeight="1" thickBot="1" x14ac:dyDescent="0.25">
      <c r="A4" s="311" t="s">
        <v>3</v>
      </c>
      <c r="B4" s="299">
        <v>21370</v>
      </c>
      <c r="C4" s="299">
        <v>10302</v>
      </c>
      <c r="D4" s="299">
        <v>81006</v>
      </c>
      <c r="E4" s="299">
        <v>39108</v>
      </c>
      <c r="F4" s="299">
        <v>19162</v>
      </c>
      <c r="G4" s="299">
        <v>9870</v>
      </c>
    </row>
    <row r="5" spans="1:16" ht="20.100000000000001" customHeight="1" thickBot="1" x14ac:dyDescent="0.25">
      <c r="A5" s="312" t="s">
        <v>62</v>
      </c>
      <c r="B5" s="296">
        <v>1131</v>
      </c>
      <c r="C5" s="297">
        <v>632</v>
      </c>
      <c r="D5" s="296">
        <v>4430</v>
      </c>
      <c r="E5" s="296">
        <v>2502</v>
      </c>
      <c r="F5" s="296">
        <v>1286</v>
      </c>
      <c r="G5" s="297">
        <v>753</v>
      </c>
    </row>
    <row r="6" spans="1:16" ht="20.100000000000001" customHeight="1" thickBot="1" x14ac:dyDescent="0.25">
      <c r="A6" s="312" t="s">
        <v>51</v>
      </c>
      <c r="B6" s="297">
        <v>298</v>
      </c>
      <c r="C6" s="297">
        <v>185</v>
      </c>
      <c r="D6" s="296">
        <v>1610</v>
      </c>
      <c r="E6" s="297">
        <v>920</v>
      </c>
      <c r="F6" s="297">
        <v>465</v>
      </c>
      <c r="G6" s="297">
        <v>283</v>
      </c>
    </row>
    <row r="7" spans="1:16" ht="20.100000000000001" customHeight="1" thickBot="1" x14ac:dyDescent="0.25">
      <c r="A7" s="312" t="s">
        <v>52</v>
      </c>
      <c r="B7" s="296">
        <v>3033</v>
      </c>
      <c r="C7" s="296">
        <v>1797</v>
      </c>
      <c r="D7" s="296">
        <v>12391</v>
      </c>
      <c r="E7" s="296">
        <v>7272</v>
      </c>
      <c r="F7" s="296">
        <v>3037</v>
      </c>
      <c r="G7" s="296">
        <v>1852</v>
      </c>
    </row>
    <row r="8" spans="1:16" ht="20.100000000000001" customHeight="1" thickBot="1" x14ac:dyDescent="0.25">
      <c r="A8" s="312" t="s">
        <v>63</v>
      </c>
      <c r="B8" s="297">
        <v>80</v>
      </c>
      <c r="C8" s="297">
        <v>49</v>
      </c>
      <c r="D8" s="297">
        <v>319</v>
      </c>
      <c r="E8" s="297">
        <v>230</v>
      </c>
      <c r="F8" s="297">
        <v>59</v>
      </c>
      <c r="G8" s="297">
        <v>38</v>
      </c>
    </row>
    <row r="9" spans="1:16" ht="20.100000000000001" customHeight="1" thickBot="1" x14ac:dyDescent="0.25">
      <c r="A9" s="312" t="s">
        <v>53</v>
      </c>
      <c r="B9" s="297">
        <v>208</v>
      </c>
      <c r="C9" s="297">
        <v>168</v>
      </c>
      <c r="D9" s="297">
        <v>644</v>
      </c>
      <c r="E9" s="297">
        <v>525</v>
      </c>
      <c r="F9" s="297">
        <v>166</v>
      </c>
      <c r="G9" s="297">
        <v>133</v>
      </c>
    </row>
    <row r="10" spans="1:16" ht="20.100000000000001" customHeight="1" thickBot="1" x14ac:dyDescent="0.25">
      <c r="A10" s="312" t="s">
        <v>54</v>
      </c>
      <c r="B10" s="296">
        <v>5396</v>
      </c>
      <c r="C10" s="296">
        <v>1649</v>
      </c>
      <c r="D10" s="296">
        <v>18927</v>
      </c>
      <c r="E10" s="296">
        <v>5519</v>
      </c>
      <c r="F10" s="296">
        <v>4257</v>
      </c>
      <c r="G10" s="296">
        <v>1208</v>
      </c>
    </row>
    <row r="11" spans="1:16" s="12" customFormat="1" ht="20.100000000000001" customHeight="1" thickBot="1" x14ac:dyDescent="0.25">
      <c r="A11" s="312" t="s">
        <v>49</v>
      </c>
      <c r="B11" s="297">
        <v>391</v>
      </c>
      <c r="C11" s="297">
        <v>260</v>
      </c>
      <c r="D11" s="296">
        <v>1459</v>
      </c>
      <c r="E11" s="297">
        <v>960</v>
      </c>
      <c r="F11" s="297">
        <v>370</v>
      </c>
      <c r="G11" s="297">
        <v>221</v>
      </c>
      <c r="P11" s="31"/>
    </row>
    <row r="12" spans="1:16" ht="20.100000000000001" customHeight="1" thickBot="1" x14ac:dyDescent="0.25">
      <c r="A12" s="312" t="s">
        <v>55</v>
      </c>
      <c r="B12" s="296">
        <v>1149</v>
      </c>
      <c r="C12" s="297">
        <v>870</v>
      </c>
      <c r="D12" s="296">
        <v>3911</v>
      </c>
      <c r="E12" s="296">
        <v>2904</v>
      </c>
      <c r="F12" s="297">
        <v>948</v>
      </c>
      <c r="G12" s="297">
        <v>718</v>
      </c>
    </row>
    <row r="13" spans="1:16" ht="20.100000000000001" customHeight="1" thickBot="1" x14ac:dyDescent="0.25">
      <c r="A13" s="312" t="s">
        <v>56</v>
      </c>
      <c r="B13" s="296">
        <v>3496</v>
      </c>
      <c r="C13" s="296">
        <v>2218</v>
      </c>
      <c r="D13" s="296">
        <v>14884</v>
      </c>
      <c r="E13" s="296">
        <v>9441</v>
      </c>
      <c r="F13" s="296">
        <v>3918</v>
      </c>
      <c r="G13" s="296">
        <v>2608</v>
      </c>
    </row>
    <row r="14" spans="1:16" ht="20.100000000000001" customHeight="1" thickBot="1" x14ac:dyDescent="0.25">
      <c r="A14" s="312" t="s">
        <v>57</v>
      </c>
      <c r="B14" s="296">
        <v>3701</v>
      </c>
      <c r="C14" s="296">
        <v>1034</v>
      </c>
      <c r="D14" s="296">
        <v>12918</v>
      </c>
      <c r="E14" s="296">
        <v>3559</v>
      </c>
      <c r="F14" s="296">
        <v>2492</v>
      </c>
      <c r="G14" s="297">
        <v>845</v>
      </c>
    </row>
    <row r="15" spans="1:16" ht="20.100000000000001" customHeight="1" thickBot="1" x14ac:dyDescent="0.25">
      <c r="A15" s="312" t="s">
        <v>58</v>
      </c>
      <c r="B15" s="297">
        <v>520</v>
      </c>
      <c r="C15" s="297">
        <v>299</v>
      </c>
      <c r="D15" s="296">
        <v>1954</v>
      </c>
      <c r="E15" s="296">
        <v>1041</v>
      </c>
      <c r="F15" s="297">
        <v>447</v>
      </c>
      <c r="G15" s="297">
        <v>209</v>
      </c>
    </row>
    <row r="16" spans="1:16" ht="20.100000000000001" customHeight="1" thickBot="1" x14ac:dyDescent="0.25">
      <c r="A16" s="312" t="s">
        <v>59</v>
      </c>
      <c r="B16" s="297">
        <v>155</v>
      </c>
      <c r="C16" s="297">
        <v>124</v>
      </c>
      <c r="D16" s="297">
        <v>656</v>
      </c>
      <c r="E16" s="297">
        <v>534</v>
      </c>
      <c r="F16" s="297">
        <v>169</v>
      </c>
      <c r="G16" s="297">
        <v>144</v>
      </c>
    </row>
    <row r="17" spans="1:7" ht="20.100000000000001" customHeight="1" thickBot="1" x14ac:dyDescent="0.25">
      <c r="A17" s="312" t="s">
        <v>64</v>
      </c>
      <c r="B17" s="297">
        <v>431</v>
      </c>
      <c r="C17" s="297">
        <v>216</v>
      </c>
      <c r="D17" s="296">
        <v>2270</v>
      </c>
      <c r="E17" s="296">
        <v>1110</v>
      </c>
      <c r="F17" s="297">
        <v>441</v>
      </c>
      <c r="G17" s="297">
        <v>210</v>
      </c>
    </row>
    <row r="18" spans="1:7" ht="20.100000000000001" customHeight="1" thickBot="1" x14ac:dyDescent="0.25">
      <c r="A18" s="312" t="s">
        <v>60</v>
      </c>
      <c r="B18" s="297">
        <v>949</v>
      </c>
      <c r="C18" s="297">
        <v>559</v>
      </c>
      <c r="D18" s="296">
        <v>3419</v>
      </c>
      <c r="E18" s="296">
        <v>1932</v>
      </c>
      <c r="F18" s="297">
        <v>875</v>
      </c>
      <c r="G18" s="297">
        <v>539</v>
      </c>
    </row>
    <row r="19" spans="1:7" ht="20.100000000000001" customHeight="1" x14ac:dyDescent="0.2">
      <c r="A19" s="312" t="s">
        <v>61</v>
      </c>
      <c r="B19" s="297">
        <v>370</v>
      </c>
      <c r="C19" s="297">
        <v>193</v>
      </c>
      <c r="D19" s="296">
        <v>1152</v>
      </c>
      <c r="E19" s="297">
        <v>610</v>
      </c>
      <c r="F19" s="297">
        <v>232</v>
      </c>
      <c r="G19" s="297">
        <v>109</v>
      </c>
    </row>
    <row r="20" spans="1:7" ht="30" customHeight="1" x14ac:dyDescent="0.2">
      <c r="A20" s="401" t="s">
        <v>312</v>
      </c>
      <c r="B20" s="401"/>
      <c r="C20" s="401"/>
      <c r="D20" s="401"/>
      <c r="E20" s="401"/>
      <c r="F20" s="401"/>
      <c r="G20" s="401"/>
    </row>
    <row r="21" spans="1:7" ht="15" customHeight="1" x14ac:dyDescent="0.2">
      <c r="A21" s="401" t="s">
        <v>313</v>
      </c>
      <c r="B21" s="401"/>
      <c r="C21" s="401"/>
      <c r="D21" s="401"/>
      <c r="E21" s="401"/>
      <c r="F21" s="401"/>
      <c r="G21" s="401"/>
    </row>
    <row r="22" spans="1:7" ht="15" customHeight="1" x14ac:dyDescent="0.2">
      <c r="A22" s="414" t="s">
        <v>314</v>
      </c>
      <c r="B22" s="414"/>
      <c r="C22" s="414"/>
      <c r="D22" s="414"/>
      <c r="E22" s="414"/>
      <c r="F22" s="414"/>
      <c r="G22" s="414"/>
    </row>
    <row r="23" spans="1:7" ht="30" customHeight="1" thickBot="1" x14ac:dyDescent="0.25">
      <c r="A23" s="399" t="s">
        <v>458</v>
      </c>
      <c r="B23" s="399"/>
      <c r="C23" s="399"/>
      <c r="D23" s="399"/>
      <c r="E23" s="399"/>
      <c r="F23" s="399"/>
      <c r="G23" s="399"/>
    </row>
    <row r="24" spans="1:7" ht="16.5" x14ac:dyDescent="0.3">
      <c r="E24" s="400" t="s">
        <v>470</v>
      </c>
      <c r="F24" s="400"/>
      <c r="G24" s="400"/>
    </row>
  </sheetData>
  <customSheetViews>
    <customSheetView guid="{81E5D7E7-16ED-4014-84DC-4F821D3604F8}" showPageBreaks="1" showGridLines="0" printArea="1" view="pageBreakPreview">
      <selection activeCell="A6" sqref="A6"/>
      <pageMargins left="0" right="0" top="0" bottom="0" header="0" footer="0"/>
      <headerFooter alignWithMargins="0"/>
    </customSheetView>
  </customSheetViews>
  <mergeCells count="10">
    <mergeCell ref="E24:G24"/>
    <mergeCell ref="A20:G20"/>
    <mergeCell ref="A21:G21"/>
    <mergeCell ref="A23:G23"/>
    <mergeCell ref="A1:G1"/>
    <mergeCell ref="A2:A3"/>
    <mergeCell ref="B2:C2"/>
    <mergeCell ref="D2:E2"/>
    <mergeCell ref="F2:G2"/>
    <mergeCell ref="A22:G22"/>
  </mergeCells>
  <hyperlinks>
    <hyperlink ref="E24" location="Content!A1" display="Back to Content Page" xr:uid="{6D3745D3-A00C-466F-B777-73CE69580DC0}"/>
    <hyperlink ref="E24:G24" location="Contents!A1" display="Back to Contents Page" xr:uid="{5AF1E812-A72D-487A-893D-A6FCEF7628B7}"/>
  </hyperlinks>
  <printOptions horizontalCentered="1"/>
  <pageMargins left="0" right="0" top="1.1000000000000001" bottom="0"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648FC-CF9D-48BE-8802-C99D315234C1}">
  <dimension ref="A1:H16"/>
  <sheetViews>
    <sheetView showGridLines="0" zoomScale="85" zoomScaleNormal="85" zoomScaleSheetLayoutView="90" workbookViewId="0">
      <selection sqref="A1:H1"/>
    </sheetView>
  </sheetViews>
  <sheetFormatPr defaultColWidth="9.140625" defaultRowHeight="14.25" x14ac:dyDescent="0.25"/>
  <cols>
    <col min="1" max="1" width="8" style="289" customWidth="1"/>
    <col min="2" max="2" width="120.7109375" style="289" customWidth="1"/>
    <col min="3" max="8" width="8.5703125" style="289" customWidth="1"/>
    <col min="9" max="16384" width="9.140625" style="289"/>
  </cols>
  <sheetData>
    <row r="1" spans="1:8" ht="22.5" customHeight="1" x14ac:dyDescent="0.25">
      <c r="A1" s="377" t="s">
        <v>218</v>
      </c>
      <c r="B1" s="378"/>
      <c r="C1" s="378"/>
      <c r="D1" s="378"/>
      <c r="E1" s="378"/>
      <c r="F1" s="378"/>
      <c r="G1" s="378"/>
      <c r="H1" s="379"/>
    </row>
    <row r="2" spans="1:8" s="328" customFormat="1" ht="20.100000000000001" customHeight="1" x14ac:dyDescent="0.3">
      <c r="A2" s="386" t="s">
        <v>473</v>
      </c>
      <c r="B2" s="387"/>
      <c r="C2" s="365">
        <v>2018</v>
      </c>
      <c r="D2" s="365">
        <v>2019</v>
      </c>
      <c r="E2" s="365">
        <v>2020</v>
      </c>
      <c r="F2" s="365">
        <v>2021</v>
      </c>
      <c r="G2" s="365">
        <v>2022</v>
      </c>
      <c r="H2" s="365">
        <v>2023</v>
      </c>
    </row>
    <row r="3" spans="1:8" s="328" customFormat="1" ht="20.100000000000001" customHeight="1" x14ac:dyDescent="0.3">
      <c r="A3" s="392" t="s">
        <v>479</v>
      </c>
      <c r="B3" s="393"/>
      <c r="C3" s="366">
        <v>97.9</v>
      </c>
      <c r="D3" s="366">
        <v>98</v>
      </c>
      <c r="E3" s="366">
        <v>98</v>
      </c>
      <c r="F3" s="366">
        <v>98.2</v>
      </c>
      <c r="G3" s="366">
        <v>98.1</v>
      </c>
      <c r="H3" s="367">
        <v>98.2</v>
      </c>
    </row>
    <row r="4" spans="1:8" s="328" customFormat="1" ht="20.100000000000001" customHeight="1" x14ac:dyDescent="0.3">
      <c r="A4" s="392" t="s">
        <v>474</v>
      </c>
      <c r="B4" s="393"/>
      <c r="C4" s="366">
        <v>90.5</v>
      </c>
      <c r="D4" s="366">
        <v>90.6</v>
      </c>
      <c r="E4" s="366">
        <v>90.6</v>
      </c>
      <c r="F4" s="366">
        <v>90.7</v>
      </c>
      <c r="G4" s="366">
        <v>90.5</v>
      </c>
      <c r="H4" s="367">
        <v>90.8</v>
      </c>
    </row>
    <row r="5" spans="1:8" s="328" customFormat="1" ht="20.100000000000001" customHeight="1" x14ac:dyDescent="0.3">
      <c r="A5" s="390" t="s">
        <v>475</v>
      </c>
      <c r="B5" s="391"/>
      <c r="C5" s="368"/>
      <c r="D5" s="368"/>
      <c r="E5" s="368"/>
      <c r="F5" s="368"/>
      <c r="G5" s="368"/>
      <c r="H5" s="369"/>
    </row>
    <row r="6" spans="1:8" s="328" customFormat="1" ht="20.100000000000001" customHeight="1" x14ac:dyDescent="0.3">
      <c r="A6" s="384" t="s">
        <v>219</v>
      </c>
      <c r="B6" s="385"/>
      <c r="C6" s="370">
        <v>25.1</v>
      </c>
      <c r="D6" s="370">
        <v>24.7</v>
      </c>
      <c r="E6" s="370">
        <v>25.1</v>
      </c>
      <c r="F6" s="370">
        <v>26</v>
      </c>
      <c r="G6" s="370">
        <v>25.4</v>
      </c>
      <c r="H6" s="371">
        <v>26.1</v>
      </c>
    </row>
    <row r="7" spans="1:8" s="328" customFormat="1" ht="20.100000000000001" customHeight="1" x14ac:dyDescent="0.3">
      <c r="A7" s="384" t="s">
        <v>476</v>
      </c>
      <c r="B7" s="385"/>
      <c r="C7" s="370">
        <v>47.4</v>
      </c>
      <c r="D7" s="370">
        <v>48.7</v>
      </c>
      <c r="E7" s="370">
        <v>48.6</v>
      </c>
      <c r="F7" s="370">
        <v>47.6</v>
      </c>
      <c r="G7" s="370">
        <v>48.2</v>
      </c>
      <c r="H7" s="371">
        <v>48.5</v>
      </c>
    </row>
    <row r="8" spans="1:8" s="328" customFormat="1" ht="20.100000000000001" customHeight="1" x14ac:dyDescent="0.3">
      <c r="A8" s="384" t="s">
        <v>220</v>
      </c>
      <c r="B8" s="385"/>
      <c r="C8" s="370">
        <v>29.3</v>
      </c>
      <c r="D8" s="370">
        <v>28.5</v>
      </c>
      <c r="E8" s="370">
        <v>28.8</v>
      </c>
      <c r="F8" s="370">
        <v>29.3</v>
      </c>
      <c r="G8" s="370">
        <v>29.2</v>
      </c>
      <c r="H8" s="371">
        <v>29.3</v>
      </c>
    </row>
    <row r="9" spans="1:8" s="328" customFormat="1" ht="20.100000000000001" customHeight="1" x14ac:dyDescent="0.3">
      <c r="A9" s="388" t="s">
        <v>477</v>
      </c>
      <c r="B9" s="389"/>
      <c r="C9" s="372">
        <v>39.200000000000003</v>
      </c>
      <c r="D9" s="372">
        <v>40.200000000000003</v>
      </c>
      <c r="E9" s="372">
        <v>40.6</v>
      </c>
      <c r="F9" s="372">
        <v>41.2</v>
      </c>
      <c r="G9" s="372">
        <v>42</v>
      </c>
      <c r="H9" s="373">
        <v>42.9</v>
      </c>
    </row>
    <row r="10" spans="1:8" ht="15" customHeight="1" x14ac:dyDescent="0.25">
      <c r="A10" s="290" t="s">
        <v>460</v>
      </c>
      <c r="B10" s="380" t="s">
        <v>221</v>
      </c>
      <c r="C10" s="380"/>
      <c r="D10" s="380"/>
      <c r="E10" s="380"/>
      <c r="F10" s="380"/>
      <c r="G10" s="380"/>
      <c r="H10" s="381"/>
    </row>
    <row r="11" spans="1:8" ht="60" customHeight="1" x14ac:dyDescent="0.25">
      <c r="A11" s="291" t="s">
        <v>12</v>
      </c>
      <c r="B11" s="380" t="s">
        <v>478</v>
      </c>
      <c r="C11" s="380"/>
      <c r="D11" s="380"/>
      <c r="E11" s="380"/>
      <c r="F11" s="380"/>
      <c r="G11" s="380"/>
      <c r="H11" s="381"/>
    </row>
    <row r="12" spans="1:8" ht="30" customHeight="1" x14ac:dyDescent="0.25">
      <c r="A12" s="291" t="s">
        <v>13</v>
      </c>
      <c r="B12" s="380" t="s">
        <v>468</v>
      </c>
      <c r="C12" s="380"/>
      <c r="D12" s="380"/>
      <c r="E12" s="380"/>
      <c r="F12" s="380"/>
      <c r="G12" s="380"/>
      <c r="H12" s="381"/>
    </row>
    <row r="13" spans="1:8" ht="45" customHeight="1" x14ac:dyDescent="0.25">
      <c r="A13" s="291" t="s">
        <v>29</v>
      </c>
      <c r="B13" s="380" t="s">
        <v>469</v>
      </c>
      <c r="C13" s="380"/>
      <c r="D13" s="380"/>
      <c r="E13" s="380"/>
      <c r="F13" s="380"/>
      <c r="G13" s="380"/>
      <c r="H13" s="381"/>
    </row>
    <row r="14" spans="1:8" ht="15" customHeight="1" x14ac:dyDescent="0.25">
      <c r="A14" s="291" t="s">
        <v>88</v>
      </c>
      <c r="B14" s="380" t="s">
        <v>222</v>
      </c>
      <c r="C14" s="380"/>
      <c r="D14" s="380"/>
      <c r="E14" s="380"/>
      <c r="F14" s="380"/>
      <c r="G14" s="380"/>
      <c r="H14" s="381"/>
    </row>
    <row r="15" spans="1:8" ht="15" customHeight="1" x14ac:dyDescent="0.25">
      <c r="A15" s="291" t="s">
        <v>154</v>
      </c>
      <c r="B15" s="380" t="s">
        <v>223</v>
      </c>
      <c r="C15" s="380"/>
      <c r="D15" s="380"/>
      <c r="E15" s="380"/>
      <c r="F15" s="380"/>
      <c r="G15" s="380"/>
      <c r="H15" s="381"/>
    </row>
    <row r="16" spans="1:8" ht="16.5" customHeight="1" x14ac:dyDescent="0.3">
      <c r="A16" s="292"/>
      <c r="B16" s="293"/>
      <c r="C16" s="294"/>
      <c r="D16" s="294"/>
      <c r="E16" s="294"/>
      <c r="F16" s="382" t="s">
        <v>470</v>
      </c>
      <c r="G16" s="382"/>
      <c r="H16" s="383"/>
    </row>
  </sheetData>
  <sheetProtection selectLockedCells="1" selectUnlockedCells="1"/>
  <mergeCells count="16">
    <mergeCell ref="A1:H1"/>
    <mergeCell ref="B13:H13"/>
    <mergeCell ref="F16:H16"/>
    <mergeCell ref="B14:H14"/>
    <mergeCell ref="B15:H15"/>
    <mergeCell ref="A8:B8"/>
    <mergeCell ref="A2:B2"/>
    <mergeCell ref="A9:B9"/>
    <mergeCell ref="B10:H10"/>
    <mergeCell ref="B11:H11"/>
    <mergeCell ref="B12:H12"/>
    <mergeCell ref="A7:B7"/>
    <mergeCell ref="A6:B6"/>
    <mergeCell ref="A5:B5"/>
    <mergeCell ref="A4:B4"/>
    <mergeCell ref="A3:B3"/>
  </mergeCells>
  <hyperlinks>
    <hyperlink ref="F16" location="Content!A1" display="Back to Content Page" xr:uid="{130CB300-CBB6-4B9C-B40A-3302B44F077F}"/>
    <hyperlink ref="F16:H16" location="Contents!A1" display="Back to Contents Page" xr:uid="{3A278969-141F-432B-8BD0-064BDA9162DF}"/>
  </hyperlinks>
  <printOptions horizontalCentered="1"/>
  <pageMargins left="0.25" right="0.25" top="1" bottom="0.5" header="0.25" footer="0.25"/>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1DC2B-C829-4A0F-95C5-F6FD2F4D162D}">
  <sheetPr>
    <pageSetUpPr fitToPage="1"/>
  </sheetPr>
  <dimension ref="A1:U109"/>
  <sheetViews>
    <sheetView showGridLines="0" zoomScale="85" zoomScaleNormal="85" zoomScaleSheetLayoutView="100" zoomScalePageLayoutView="50" workbookViewId="0">
      <selection sqref="A1:C1"/>
    </sheetView>
  </sheetViews>
  <sheetFormatPr defaultColWidth="9.140625" defaultRowHeight="16.5" x14ac:dyDescent="0.3"/>
  <cols>
    <col min="1" max="1" width="5.7109375" style="328" customWidth="1"/>
    <col min="2" max="2" width="87.42578125" style="328" customWidth="1"/>
    <col min="3" max="3" width="3.5703125" style="328" customWidth="1"/>
    <col min="4" max="16384" width="9.140625" style="328"/>
  </cols>
  <sheetData>
    <row r="1" spans="1:21" s="289" customFormat="1" ht="22.5" customHeight="1" x14ac:dyDescent="0.25">
      <c r="A1" s="415" t="s">
        <v>210</v>
      </c>
      <c r="B1" s="415"/>
      <c r="C1" s="415"/>
      <c r="D1" s="313"/>
      <c r="E1" s="313"/>
      <c r="F1" s="313"/>
      <c r="G1" s="313"/>
      <c r="H1" s="313"/>
      <c r="I1" s="313"/>
      <c r="J1" s="313"/>
      <c r="K1" s="313"/>
      <c r="L1" s="313"/>
      <c r="M1" s="313"/>
      <c r="N1" s="313"/>
      <c r="O1" s="313"/>
      <c r="P1" s="313"/>
      <c r="Q1" s="313"/>
      <c r="R1" s="313"/>
      <c r="S1" s="313"/>
      <c r="T1" s="313"/>
      <c r="U1" s="313"/>
    </row>
    <row r="2" spans="1:21" s="289" customFormat="1" ht="9.9499999999999993" customHeight="1" x14ac:dyDescent="0.25">
      <c r="A2" s="314"/>
      <c r="B2" s="315"/>
      <c r="C2" s="316"/>
      <c r="D2" s="313"/>
      <c r="E2" s="313"/>
      <c r="F2" s="313"/>
      <c r="G2" s="313"/>
      <c r="H2" s="313"/>
      <c r="I2" s="313"/>
      <c r="J2" s="313"/>
      <c r="K2" s="313"/>
      <c r="L2" s="313"/>
      <c r="M2" s="313"/>
      <c r="N2" s="313"/>
      <c r="O2" s="313"/>
      <c r="P2" s="313"/>
      <c r="Q2" s="313"/>
      <c r="R2" s="313"/>
      <c r="S2" s="313"/>
      <c r="T2" s="313"/>
      <c r="U2" s="313"/>
    </row>
    <row r="3" spans="1:21" s="289" customFormat="1" ht="45" customHeight="1" x14ac:dyDescent="0.25">
      <c r="A3" s="317">
        <v>1</v>
      </c>
      <c r="B3" s="318" t="s">
        <v>180</v>
      </c>
      <c r="C3" s="319"/>
      <c r="D3" s="313"/>
      <c r="E3" s="313"/>
      <c r="F3" s="313"/>
      <c r="G3" s="313"/>
      <c r="H3" s="320"/>
      <c r="I3" s="313"/>
      <c r="J3" s="313"/>
      <c r="K3" s="313"/>
      <c r="L3" s="313"/>
      <c r="M3" s="313"/>
      <c r="N3" s="313"/>
      <c r="O3" s="313"/>
      <c r="P3" s="313"/>
      <c r="Q3" s="313"/>
      <c r="R3" s="313"/>
      <c r="S3" s="313"/>
      <c r="T3" s="313"/>
      <c r="U3" s="313"/>
    </row>
    <row r="4" spans="1:21" s="289" customFormat="1" ht="9.9499999999999993" customHeight="1" x14ac:dyDescent="0.25">
      <c r="A4" s="321"/>
      <c r="B4" s="322"/>
      <c r="C4" s="323"/>
      <c r="D4" s="313"/>
      <c r="E4" s="313"/>
      <c r="F4" s="313"/>
      <c r="G4" s="313"/>
      <c r="H4" s="320"/>
      <c r="I4" s="313"/>
      <c r="J4" s="313"/>
      <c r="K4" s="313"/>
      <c r="L4" s="313"/>
      <c r="M4" s="313"/>
      <c r="N4" s="313"/>
      <c r="O4" s="313"/>
      <c r="P4" s="313"/>
      <c r="Q4" s="313"/>
      <c r="R4" s="313"/>
      <c r="S4" s="313"/>
      <c r="T4" s="313"/>
      <c r="U4" s="313"/>
    </row>
    <row r="5" spans="1:21" s="289" customFormat="1" ht="30" customHeight="1" x14ac:dyDescent="0.25">
      <c r="A5" s="317">
        <v>2</v>
      </c>
      <c r="B5" s="318" t="s">
        <v>181</v>
      </c>
      <c r="C5" s="319"/>
      <c r="D5" s="313"/>
      <c r="E5" s="313"/>
      <c r="F5" s="313"/>
      <c r="G5" s="313"/>
      <c r="H5" s="320"/>
      <c r="I5" s="313"/>
      <c r="J5" s="313"/>
      <c r="K5" s="313"/>
      <c r="L5" s="313"/>
      <c r="M5" s="313"/>
      <c r="N5" s="313"/>
      <c r="O5" s="313"/>
      <c r="P5" s="313"/>
      <c r="Q5" s="313"/>
      <c r="R5" s="313"/>
      <c r="S5" s="313"/>
      <c r="T5" s="313"/>
      <c r="U5" s="313"/>
    </row>
    <row r="6" spans="1:21" s="289" customFormat="1" ht="9.9499999999999993" customHeight="1" x14ac:dyDescent="0.25">
      <c r="A6" s="321"/>
      <c r="B6" s="322"/>
      <c r="C6" s="323"/>
      <c r="D6" s="313"/>
      <c r="E6" s="313"/>
      <c r="F6" s="313"/>
      <c r="G6" s="313"/>
      <c r="H6" s="320"/>
      <c r="I6" s="313"/>
      <c r="J6" s="313"/>
      <c r="K6" s="313"/>
      <c r="L6" s="313"/>
      <c r="M6" s="313"/>
      <c r="N6" s="313"/>
      <c r="O6" s="313"/>
      <c r="P6" s="313"/>
      <c r="Q6" s="313"/>
      <c r="R6" s="313"/>
      <c r="S6" s="313"/>
      <c r="T6" s="313"/>
      <c r="U6" s="313"/>
    </row>
    <row r="7" spans="1:21" s="289" customFormat="1" ht="30" customHeight="1" x14ac:dyDescent="0.25">
      <c r="A7" s="317">
        <v>3</v>
      </c>
      <c r="B7" s="318" t="s">
        <v>182</v>
      </c>
      <c r="C7" s="319"/>
      <c r="D7" s="313"/>
      <c r="E7" s="313"/>
      <c r="F7" s="313"/>
      <c r="G7" s="313"/>
      <c r="H7" s="320"/>
      <c r="I7" s="313"/>
      <c r="J7" s="313"/>
      <c r="K7" s="313"/>
      <c r="L7" s="313"/>
      <c r="M7" s="313"/>
      <c r="N7" s="313"/>
      <c r="O7" s="313"/>
      <c r="P7" s="313"/>
      <c r="Q7" s="313"/>
      <c r="R7" s="313"/>
      <c r="S7" s="313"/>
      <c r="T7" s="313"/>
      <c r="U7" s="313"/>
    </row>
    <row r="8" spans="1:21" s="289" customFormat="1" ht="9.9499999999999993" customHeight="1" x14ac:dyDescent="0.25">
      <c r="A8" s="321"/>
      <c r="B8" s="322"/>
      <c r="C8" s="323"/>
      <c r="D8" s="313"/>
      <c r="E8" s="313"/>
      <c r="F8" s="313"/>
      <c r="G8" s="313"/>
      <c r="H8" s="320"/>
      <c r="I8" s="313"/>
      <c r="J8" s="313"/>
      <c r="K8" s="313"/>
      <c r="L8" s="313"/>
      <c r="M8" s="313"/>
      <c r="N8" s="313"/>
      <c r="O8" s="313"/>
      <c r="P8" s="313"/>
      <c r="Q8" s="313"/>
      <c r="R8" s="313"/>
      <c r="S8" s="313"/>
      <c r="T8" s="313"/>
      <c r="U8" s="313"/>
    </row>
    <row r="9" spans="1:21" s="289" customFormat="1" ht="45" customHeight="1" x14ac:dyDescent="0.25">
      <c r="A9" s="317">
        <v>4</v>
      </c>
      <c r="B9" s="318" t="s">
        <v>188</v>
      </c>
      <c r="C9" s="319"/>
      <c r="D9" s="313"/>
      <c r="E9" s="313"/>
      <c r="F9" s="313"/>
      <c r="G9" s="313"/>
      <c r="H9" s="320"/>
      <c r="I9" s="313"/>
      <c r="J9" s="313"/>
      <c r="K9" s="313"/>
      <c r="L9" s="313"/>
      <c r="M9" s="313"/>
      <c r="N9" s="313"/>
      <c r="O9" s="313"/>
      <c r="P9" s="313"/>
      <c r="Q9" s="313"/>
      <c r="R9" s="313"/>
      <c r="S9" s="313"/>
      <c r="T9" s="313"/>
      <c r="U9" s="313"/>
    </row>
    <row r="10" spans="1:21" s="289" customFormat="1" ht="9.9499999999999993" customHeight="1" x14ac:dyDescent="0.25">
      <c r="A10" s="321"/>
      <c r="B10" s="322"/>
      <c r="C10" s="323"/>
      <c r="D10" s="313"/>
      <c r="E10" s="313"/>
      <c r="F10" s="313"/>
      <c r="G10" s="313"/>
      <c r="H10" s="320"/>
      <c r="I10" s="313"/>
      <c r="J10" s="313"/>
      <c r="K10" s="313"/>
      <c r="L10" s="313"/>
      <c r="M10" s="313"/>
      <c r="N10" s="313"/>
      <c r="O10" s="313"/>
      <c r="P10" s="313"/>
      <c r="Q10" s="313"/>
      <c r="R10" s="313"/>
      <c r="S10" s="313"/>
      <c r="T10" s="313"/>
      <c r="U10" s="313"/>
    </row>
    <row r="11" spans="1:21" s="289" customFormat="1" ht="45" customHeight="1" x14ac:dyDescent="0.25">
      <c r="A11" s="317">
        <v>5</v>
      </c>
      <c r="B11" s="318" t="s">
        <v>187</v>
      </c>
      <c r="C11" s="319"/>
      <c r="D11" s="313"/>
      <c r="E11" s="313"/>
      <c r="F11" s="313"/>
      <c r="G11" s="313"/>
      <c r="H11" s="320"/>
      <c r="I11" s="313"/>
      <c r="J11" s="313"/>
      <c r="K11" s="313"/>
      <c r="L11" s="313"/>
      <c r="M11" s="313"/>
      <c r="N11" s="313"/>
      <c r="O11" s="313"/>
      <c r="P11" s="313"/>
      <c r="Q11" s="313"/>
      <c r="R11" s="313"/>
      <c r="S11" s="313"/>
      <c r="T11" s="313"/>
      <c r="U11" s="313"/>
    </row>
    <row r="12" spans="1:21" s="289" customFormat="1" ht="9.9499999999999993" customHeight="1" x14ac:dyDescent="0.25">
      <c r="A12" s="321"/>
      <c r="B12" s="322"/>
      <c r="C12" s="323"/>
      <c r="D12" s="313"/>
      <c r="E12" s="313"/>
      <c r="F12" s="313"/>
      <c r="G12" s="313"/>
      <c r="H12" s="313"/>
      <c r="I12" s="313"/>
      <c r="J12" s="313"/>
      <c r="K12" s="313"/>
      <c r="L12" s="313"/>
      <c r="M12" s="313"/>
      <c r="N12" s="313"/>
      <c r="O12" s="313"/>
      <c r="P12" s="313"/>
      <c r="Q12" s="313"/>
      <c r="R12" s="313"/>
      <c r="S12" s="313"/>
      <c r="T12" s="313"/>
      <c r="U12" s="313"/>
    </row>
    <row r="13" spans="1:21" s="289" customFormat="1" ht="60" customHeight="1" x14ac:dyDescent="0.25">
      <c r="A13" s="317">
        <v>6</v>
      </c>
      <c r="B13" s="318" t="s">
        <v>186</v>
      </c>
      <c r="C13" s="319"/>
      <c r="D13" s="313"/>
      <c r="E13" s="313"/>
      <c r="F13" s="313"/>
      <c r="G13" s="313"/>
      <c r="H13" s="313"/>
      <c r="I13" s="313"/>
      <c r="J13" s="313"/>
      <c r="K13" s="313"/>
      <c r="L13" s="313"/>
      <c r="M13" s="313"/>
      <c r="N13" s="313"/>
      <c r="O13" s="313"/>
      <c r="P13" s="313"/>
      <c r="Q13" s="313"/>
      <c r="R13" s="313"/>
      <c r="S13" s="313"/>
      <c r="T13" s="313"/>
      <c r="U13" s="313"/>
    </row>
    <row r="14" spans="1:21" s="289" customFormat="1" ht="9.9499999999999993" customHeight="1" x14ac:dyDescent="0.25">
      <c r="A14" s="321"/>
      <c r="B14" s="322"/>
      <c r="C14" s="323"/>
      <c r="D14" s="313"/>
      <c r="E14" s="313"/>
      <c r="F14" s="313"/>
      <c r="G14" s="313"/>
      <c r="H14" s="313"/>
      <c r="I14" s="313"/>
      <c r="J14" s="313"/>
      <c r="K14" s="313"/>
      <c r="L14" s="313"/>
      <c r="M14" s="313"/>
      <c r="N14" s="313"/>
      <c r="O14" s="313"/>
      <c r="P14" s="313"/>
      <c r="Q14" s="313"/>
      <c r="R14" s="313"/>
      <c r="S14" s="313"/>
      <c r="T14" s="313"/>
      <c r="U14" s="313"/>
    </row>
    <row r="15" spans="1:21" s="289" customFormat="1" ht="75" customHeight="1" x14ac:dyDescent="0.25">
      <c r="A15" s="317">
        <v>7</v>
      </c>
      <c r="B15" s="318" t="s">
        <v>420</v>
      </c>
      <c r="C15" s="319"/>
      <c r="D15" s="313"/>
      <c r="E15" s="313"/>
      <c r="F15" s="313"/>
      <c r="G15" s="313"/>
      <c r="H15" s="313"/>
      <c r="I15" s="313"/>
      <c r="J15" s="313"/>
      <c r="K15" s="313"/>
      <c r="L15" s="313"/>
      <c r="M15" s="313"/>
      <c r="N15" s="313"/>
      <c r="O15" s="313"/>
      <c r="P15" s="313"/>
      <c r="Q15" s="313"/>
      <c r="R15" s="313"/>
      <c r="S15" s="313"/>
      <c r="T15" s="313"/>
      <c r="U15" s="313"/>
    </row>
    <row r="16" spans="1:21" s="289" customFormat="1" ht="9.9499999999999993" customHeight="1" x14ac:dyDescent="0.25">
      <c r="A16" s="321"/>
      <c r="B16" s="322"/>
      <c r="C16" s="323"/>
      <c r="D16" s="313"/>
      <c r="E16" s="313"/>
      <c r="F16" s="313"/>
      <c r="G16" s="313"/>
      <c r="H16" s="313"/>
      <c r="I16" s="313"/>
      <c r="J16" s="313"/>
      <c r="K16" s="313"/>
      <c r="L16" s="313"/>
      <c r="M16" s="313"/>
      <c r="N16" s="313"/>
      <c r="O16" s="313"/>
      <c r="P16" s="313"/>
      <c r="Q16" s="313"/>
      <c r="R16" s="313"/>
      <c r="S16" s="313"/>
      <c r="T16" s="313"/>
      <c r="U16" s="313"/>
    </row>
    <row r="17" spans="1:21" s="289" customFormat="1" ht="45" customHeight="1" x14ac:dyDescent="0.25">
      <c r="A17" s="317">
        <v>8</v>
      </c>
      <c r="B17" s="318" t="s">
        <v>185</v>
      </c>
      <c r="C17" s="319"/>
      <c r="D17" s="313"/>
      <c r="E17" s="313"/>
      <c r="F17" s="313"/>
      <c r="G17" s="313"/>
      <c r="H17" s="313"/>
      <c r="I17" s="313"/>
      <c r="J17" s="313"/>
      <c r="K17" s="313"/>
      <c r="L17" s="313"/>
      <c r="M17" s="313"/>
      <c r="N17" s="313"/>
      <c r="O17" s="313"/>
      <c r="P17" s="313"/>
      <c r="Q17" s="313"/>
      <c r="R17" s="313"/>
      <c r="S17" s="313"/>
      <c r="T17" s="313"/>
      <c r="U17" s="313"/>
    </row>
    <row r="18" spans="1:21" s="289" customFormat="1" ht="9.9499999999999993" customHeight="1" x14ac:dyDescent="0.25">
      <c r="A18" s="321"/>
      <c r="B18" s="322"/>
      <c r="C18" s="323"/>
      <c r="D18" s="313"/>
      <c r="E18" s="313"/>
      <c r="F18" s="313"/>
      <c r="G18" s="313"/>
      <c r="H18" s="313"/>
      <c r="I18" s="313"/>
      <c r="J18" s="313"/>
      <c r="K18" s="313"/>
      <c r="L18" s="313"/>
      <c r="M18" s="313"/>
      <c r="N18" s="313"/>
      <c r="O18" s="313"/>
      <c r="P18" s="313"/>
      <c r="Q18" s="313"/>
      <c r="R18" s="313"/>
      <c r="S18" s="313"/>
      <c r="T18" s="313"/>
      <c r="U18" s="313"/>
    </row>
    <row r="19" spans="1:21" s="289" customFormat="1" ht="60" customHeight="1" x14ac:dyDescent="0.25">
      <c r="A19" s="317">
        <v>9</v>
      </c>
      <c r="B19" s="318" t="s">
        <v>184</v>
      </c>
      <c r="C19" s="319"/>
      <c r="D19" s="313"/>
      <c r="E19" s="313"/>
      <c r="F19" s="313"/>
      <c r="G19" s="313"/>
      <c r="H19" s="313"/>
      <c r="I19" s="313"/>
      <c r="J19" s="313"/>
      <c r="K19" s="313"/>
      <c r="L19" s="313"/>
      <c r="M19" s="313"/>
      <c r="N19" s="313"/>
      <c r="O19" s="313"/>
      <c r="P19" s="313"/>
      <c r="Q19" s="313"/>
      <c r="R19" s="313"/>
      <c r="S19" s="313"/>
      <c r="T19" s="313"/>
      <c r="U19" s="313"/>
    </row>
    <row r="20" spans="1:21" s="289" customFormat="1" ht="9.9499999999999993" customHeight="1" x14ac:dyDescent="0.25">
      <c r="A20" s="321"/>
      <c r="B20" s="322"/>
      <c r="C20" s="323"/>
      <c r="D20" s="313"/>
      <c r="E20" s="313"/>
      <c r="F20" s="313"/>
      <c r="G20" s="313"/>
      <c r="H20" s="313"/>
      <c r="I20" s="313"/>
      <c r="J20" s="313"/>
      <c r="K20" s="313"/>
      <c r="L20" s="313"/>
      <c r="M20" s="313"/>
      <c r="N20" s="313"/>
      <c r="O20" s="313"/>
      <c r="P20" s="313"/>
      <c r="Q20" s="313"/>
      <c r="R20" s="313"/>
      <c r="S20" s="313"/>
      <c r="T20" s="313"/>
      <c r="U20" s="313"/>
    </row>
    <row r="21" spans="1:21" s="289" customFormat="1" ht="15" customHeight="1" x14ac:dyDescent="0.25">
      <c r="A21" s="317">
        <v>10</v>
      </c>
      <c r="B21" s="318" t="s">
        <v>183</v>
      </c>
      <c r="C21" s="319"/>
      <c r="D21" s="313"/>
      <c r="E21" s="313"/>
      <c r="F21" s="313"/>
      <c r="G21" s="313"/>
      <c r="H21" s="313"/>
      <c r="I21" s="313"/>
      <c r="J21" s="313"/>
      <c r="K21" s="313"/>
      <c r="L21" s="313"/>
      <c r="M21" s="313"/>
      <c r="N21" s="313"/>
      <c r="O21" s="313"/>
      <c r="P21" s="313"/>
      <c r="Q21" s="313"/>
      <c r="R21" s="313"/>
      <c r="S21" s="313"/>
      <c r="T21" s="313"/>
      <c r="U21" s="313"/>
    </row>
    <row r="22" spans="1:21" s="289" customFormat="1" ht="12" customHeight="1" thickBot="1" x14ac:dyDescent="0.3">
      <c r="A22" s="324"/>
      <c r="B22" s="325"/>
      <c r="C22" s="326"/>
      <c r="D22" s="313"/>
      <c r="E22" s="313"/>
      <c r="F22" s="313"/>
      <c r="G22" s="313"/>
      <c r="H22" s="313"/>
      <c r="I22" s="313"/>
      <c r="J22" s="313"/>
      <c r="K22" s="313"/>
      <c r="L22" s="313"/>
      <c r="M22" s="313"/>
      <c r="N22" s="313"/>
      <c r="O22" s="313"/>
      <c r="P22" s="313"/>
      <c r="Q22" s="313"/>
      <c r="R22" s="313"/>
      <c r="S22" s="313"/>
      <c r="T22" s="313"/>
      <c r="U22" s="313"/>
    </row>
    <row r="23" spans="1:21" x14ac:dyDescent="0.3">
      <c r="A23" s="400" t="s">
        <v>470</v>
      </c>
      <c r="B23" s="400"/>
      <c r="C23" s="400"/>
      <c r="D23" s="327"/>
      <c r="E23" s="327"/>
      <c r="F23" s="327"/>
      <c r="G23" s="327"/>
      <c r="H23" s="327"/>
      <c r="I23" s="327"/>
      <c r="J23" s="327"/>
      <c r="K23" s="327"/>
      <c r="L23" s="327"/>
      <c r="M23" s="327"/>
      <c r="N23" s="327"/>
      <c r="O23" s="327"/>
      <c r="P23" s="327"/>
      <c r="Q23" s="327"/>
      <c r="R23" s="327"/>
      <c r="S23" s="327"/>
      <c r="T23" s="327"/>
      <c r="U23" s="327"/>
    </row>
    <row r="24" spans="1:21" x14ac:dyDescent="0.3">
      <c r="A24" s="327"/>
      <c r="B24" s="327"/>
      <c r="C24" s="327"/>
      <c r="D24" s="327"/>
      <c r="E24" s="327"/>
      <c r="F24" s="327"/>
      <c r="G24" s="327"/>
      <c r="H24" s="327"/>
      <c r="I24" s="327"/>
      <c r="J24" s="327"/>
      <c r="K24" s="327"/>
      <c r="L24" s="327"/>
      <c r="M24" s="327"/>
      <c r="N24" s="327"/>
      <c r="O24" s="327"/>
      <c r="P24" s="327"/>
      <c r="Q24" s="327"/>
      <c r="R24" s="327"/>
      <c r="S24" s="327"/>
      <c r="T24" s="327"/>
      <c r="U24" s="327"/>
    </row>
    <row r="25" spans="1:21" x14ac:dyDescent="0.3">
      <c r="A25" s="327"/>
      <c r="D25" s="327"/>
      <c r="E25" s="327"/>
      <c r="F25" s="327"/>
      <c r="G25" s="327"/>
      <c r="H25" s="327"/>
      <c r="I25" s="327"/>
      <c r="J25" s="327"/>
      <c r="K25" s="327"/>
      <c r="L25" s="327"/>
      <c r="M25" s="327"/>
      <c r="N25" s="327"/>
      <c r="O25" s="327"/>
      <c r="P25" s="327"/>
      <c r="Q25" s="327"/>
      <c r="R25" s="327"/>
      <c r="S25" s="327"/>
      <c r="T25" s="327"/>
      <c r="U25" s="327"/>
    </row>
    <row r="26" spans="1:21" x14ac:dyDescent="0.3">
      <c r="A26" s="327"/>
      <c r="B26" s="327"/>
      <c r="C26" s="327"/>
      <c r="D26" s="327"/>
      <c r="E26" s="327"/>
      <c r="F26" s="327"/>
      <c r="G26" s="327"/>
      <c r="H26" s="327"/>
      <c r="I26" s="327"/>
      <c r="J26" s="327"/>
      <c r="K26" s="327"/>
      <c r="L26" s="327"/>
      <c r="M26" s="327"/>
      <c r="N26" s="327"/>
      <c r="O26" s="327"/>
      <c r="P26" s="327"/>
      <c r="Q26" s="327"/>
      <c r="R26" s="327"/>
      <c r="S26" s="327"/>
      <c r="T26" s="327"/>
      <c r="U26" s="327"/>
    </row>
    <row r="27" spans="1:21" x14ac:dyDescent="0.3">
      <c r="A27" s="327"/>
      <c r="B27" s="327"/>
      <c r="C27" s="327"/>
      <c r="D27" s="327"/>
      <c r="E27" s="327"/>
      <c r="F27" s="327"/>
      <c r="G27" s="327"/>
      <c r="H27" s="327"/>
      <c r="I27" s="327"/>
      <c r="J27" s="327"/>
      <c r="K27" s="327"/>
      <c r="L27" s="327"/>
      <c r="M27" s="327"/>
      <c r="N27" s="327"/>
      <c r="O27" s="327"/>
      <c r="P27" s="327"/>
      <c r="Q27" s="327"/>
      <c r="R27" s="327"/>
      <c r="S27" s="327"/>
      <c r="T27" s="327"/>
      <c r="U27" s="327"/>
    </row>
    <row r="28" spans="1:21" x14ac:dyDescent="0.3">
      <c r="A28" s="327"/>
      <c r="B28" s="327"/>
      <c r="C28" s="327"/>
      <c r="D28" s="327"/>
      <c r="E28" s="327"/>
      <c r="F28" s="327"/>
      <c r="G28" s="327"/>
      <c r="H28" s="327"/>
      <c r="I28" s="327"/>
      <c r="J28" s="327"/>
      <c r="K28" s="327"/>
      <c r="L28" s="327"/>
      <c r="M28" s="327"/>
      <c r="N28" s="327"/>
      <c r="O28" s="327"/>
      <c r="P28" s="327"/>
      <c r="Q28" s="327"/>
      <c r="R28" s="327"/>
      <c r="S28" s="327"/>
      <c r="T28" s="327"/>
      <c r="U28" s="327"/>
    </row>
    <row r="29" spans="1:21" x14ac:dyDescent="0.3">
      <c r="A29" s="327"/>
      <c r="B29" s="327"/>
      <c r="C29" s="327"/>
      <c r="D29" s="327"/>
      <c r="E29" s="327"/>
      <c r="F29" s="327"/>
      <c r="G29" s="327"/>
      <c r="H29" s="327"/>
      <c r="I29" s="327"/>
      <c r="J29" s="327"/>
      <c r="K29" s="327"/>
      <c r="L29" s="327"/>
      <c r="M29" s="327"/>
      <c r="N29" s="327"/>
      <c r="O29" s="327"/>
      <c r="P29" s="327"/>
      <c r="Q29" s="327"/>
      <c r="R29" s="327"/>
      <c r="S29" s="327"/>
      <c r="T29" s="327"/>
      <c r="U29" s="327"/>
    </row>
    <row r="30" spans="1:21" x14ac:dyDescent="0.3">
      <c r="A30" s="327"/>
      <c r="B30" s="327"/>
      <c r="C30" s="327"/>
      <c r="D30" s="327"/>
      <c r="E30" s="327"/>
      <c r="F30" s="327"/>
      <c r="G30" s="327"/>
      <c r="H30" s="327"/>
      <c r="I30" s="327"/>
      <c r="J30" s="327"/>
      <c r="K30" s="327"/>
      <c r="L30" s="327"/>
      <c r="M30" s="327"/>
      <c r="N30" s="327"/>
      <c r="O30" s="327"/>
      <c r="P30" s="327"/>
      <c r="Q30" s="327"/>
      <c r="R30" s="327"/>
      <c r="S30" s="327"/>
      <c r="T30" s="327"/>
      <c r="U30" s="327"/>
    </row>
    <row r="31" spans="1:21" x14ac:dyDescent="0.3">
      <c r="A31" s="327"/>
      <c r="B31" s="327"/>
      <c r="C31" s="327"/>
      <c r="D31" s="327"/>
      <c r="E31" s="327"/>
      <c r="F31" s="327"/>
      <c r="G31" s="327"/>
      <c r="H31" s="327"/>
      <c r="I31" s="327"/>
      <c r="J31" s="327"/>
      <c r="K31" s="327"/>
      <c r="L31" s="327"/>
      <c r="M31" s="327"/>
      <c r="N31" s="327"/>
      <c r="O31" s="327"/>
      <c r="P31" s="327"/>
      <c r="Q31" s="327"/>
      <c r="R31" s="327"/>
      <c r="S31" s="327"/>
      <c r="T31" s="327"/>
      <c r="U31" s="327"/>
    </row>
    <row r="32" spans="1:21" x14ac:dyDescent="0.3">
      <c r="A32" s="327"/>
      <c r="B32" s="327"/>
      <c r="C32" s="327"/>
      <c r="D32" s="327"/>
      <c r="E32" s="327"/>
      <c r="F32" s="327"/>
      <c r="G32" s="327"/>
      <c r="H32" s="327"/>
      <c r="I32" s="327"/>
      <c r="J32" s="327"/>
      <c r="K32" s="327"/>
      <c r="L32" s="327"/>
      <c r="M32" s="327"/>
      <c r="N32" s="327"/>
      <c r="O32" s="327"/>
      <c r="P32" s="327"/>
      <c r="Q32" s="327"/>
      <c r="R32" s="327"/>
      <c r="S32" s="327"/>
      <c r="T32" s="327"/>
      <c r="U32" s="327"/>
    </row>
    <row r="33" spans="1:21" x14ac:dyDescent="0.3">
      <c r="A33" s="327"/>
      <c r="B33" s="327"/>
      <c r="C33" s="327"/>
      <c r="D33" s="327"/>
      <c r="E33" s="327"/>
      <c r="F33" s="327"/>
      <c r="G33" s="327"/>
      <c r="H33" s="327"/>
      <c r="I33" s="327"/>
      <c r="J33" s="327"/>
      <c r="K33" s="327"/>
      <c r="L33" s="327"/>
      <c r="M33" s="327"/>
      <c r="N33" s="327"/>
      <c r="O33" s="327"/>
      <c r="P33" s="327"/>
      <c r="Q33" s="327"/>
      <c r="R33" s="327"/>
      <c r="S33" s="327"/>
      <c r="T33" s="327"/>
      <c r="U33" s="327"/>
    </row>
    <row r="34" spans="1:21" x14ac:dyDescent="0.3">
      <c r="A34" s="327"/>
      <c r="B34" s="327"/>
      <c r="C34" s="327"/>
      <c r="D34" s="327"/>
      <c r="E34" s="327"/>
      <c r="F34" s="327"/>
      <c r="G34" s="327"/>
      <c r="H34" s="327"/>
      <c r="I34" s="327"/>
      <c r="J34" s="327"/>
      <c r="K34" s="327"/>
      <c r="L34" s="327"/>
      <c r="M34" s="327"/>
      <c r="N34" s="327"/>
      <c r="O34" s="327"/>
      <c r="P34" s="327"/>
      <c r="Q34" s="327"/>
      <c r="R34" s="327"/>
      <c r="S34" s="327"/>
      <c r="T34" s="327"/>
      <c r="U34" s="327"/>
    </row>
    <row r="35" spans="1:21" x14ac:dyDescent="0.3">
      <c r="A35" s="327"/>
      <c r="B35" s="327"/>
      <c r="C35" s="327"/>
      <c r="D35" s="327"/>
      <c r="E35" s="327"/>
      <c r="F35" s="327"/>
      <c r="G35" s="327"/>
      <c r="H35" s="327"/>
      <c r="I35" s="327"/>
      <c r="J35" s="327"/>
      <c r="K35" s="327"/>
      <c r="L35" s="327"/>
      <c r="M35" s="327"/>
      <c r="N35" s="327"/>
      <c r="O35" s="327"/>
      <c r="P35" s="327"/>
      <c r="Q35" s="327"/>
      <c r="R35" s="327"/>
      <c r="S35" s="327"/>
      <c r="T35" s="327"/>
      <c r="U35" s="327"/>
    </row>
    <row r="36" spans="1:21" x14ac:dyDescent="0.3">
      <c r="A36" s="327"/>
      <c r="B36" s="327"/>
      <c r="C36" s="327"/>
      <c r="D36" s="327"/>
      <c r="E36" s="327"/>
      <c r="F36" s="327"/>
      <c r="G36" s="327"/>
      <c r="H36" s="327"/>
      <c r="I36" s="327"/>
      <c r="J36" s="327"/>
      <c r="K36" s="327"/>
      <c r="L36" s="327"/>
      <c r="M36" s="327"/>
      <c r="N36" s="327"/>
      <c r="O36" s="327"/>
      <c r="P36" s="327"/>
      <c r="Q36" s="327"/>
      <c r="R36" s="327"/>
      <c r="S36" s="327"/>
      <c r="T36" s="327"/>
      <c r="U36" s="327"/>
    </row>
    <row r="37" spans="1:21" x14ac:dyDescent="0.3">
      <c r="A37" s="327"/>
      <c r="B37" s="327"/>
      <c r="C37" s="327"/>
      <c r="D37" s="327"/>
      <c r="E37" s="327"/>
      <c r="F37" s="327"/>
      <c r="G37" s="327"/>
      <c r="H37" s="327"/>
      <c r="I37" s="327"/>
      <c r="J37" s="327"/>
      <c r="K37" s="327"/>
      <c r="L37" s="327"/>
      <c r="M37" s="327"/>
      <c r="N37" s="327"/>
      <c r="O37" s="327"/>
      <c r="P37" s="327"/>
      <c r="Q37" s="327"/>
      <c r="R37" s="327"/>
      <c r="S37" s="327"/>
      <c r="T37" s="327"/>
      <c r="U37" s="327"/>
    </row>
    <row r="38" spans="1:21" x14ac:dyDescent="0.3">
      <c r="A38" s="327"/>
      <c r="B38" s="327"/>
      <c r="C38" s="327"/>
      <c r="D38" s="327"/>
      <c r="E38" s="327"/>
      <c r="F38" s="327"/>
      <c r="G38" s="327"/>
      <c r="H38" s="327"/>
      <c r="I38" s="327"/>
      <c r="J38" s="327"/>
      <c r="K38" s="327"/>
      <c r="L38" s="327"/>
      <c r="M38" s="327"/>
      <c r="N38" s="327"/>
      <c r="O38" s="327"/>
      <c r="P38" s="327"/>
      <c r="Q38" s="327"/>
      <c r="R38" s="327"/>
      <c r="S38" s="327"/>
      <c r="T38" s="327"/>
      <c r="U38" s="327"/>
    </row>
    <row r="39" spans="1:21" x14ac:dyDescent="0.3">
      <c r="A39" s="327"/>
      <c r="B39" s="327"/>
      <c r="C39" s="327"/>
      <c r="D39" s="327"/>
      <c r="E39" s="327"/>
      <c r="F39" s="327"/>
      <c r="G39" s="327"/>
      <c r="H39" s="327"/>
      <c r="I39" s="327"/>
      <c r="J39" s="327"/>
      <c r="K39" s="327"/>
      <c r="L39" s="327"/>
      <c r="M39" s="327"/>
      <c r="N39" s="327"/>
      <c r="O39" s="327"/>
      <c r="P39" s="327"/>
      <c r="Q39" s="327"/>
      <c r="R39" s="327"/>
      <c r="S39" s="327"/>
      <c r="T39" s="327"/>
      <c r="U39" s="327"/>
    </row>
    <row r="40" spans="1:21" x14ac:dyDescent="0.3">
      <c r="A40" s="327"/>
      <c r="B40" s="327"/>
      <c r="C40" s="327"/>
      <c r="D40" s="327"/>
      <c r="E40" s="327"/>
      <c r="F40" s="327"/>
      <c r="G40" s="327"/>
      <c r="H40" s="327"/>
      <c r="I40" s="327"/>
      <c r="J40" s="327"/>
      <c r="K40" s="327"/>
      <c r="L40" s="327"/>
      <c r="M40" s="327"/>
      <c r="N40" s="327"/>
      <c r="O40" s="327"/>
      <c r="P40" s="327"/>
      <c r="Q40" s="327"/>
      <c r="R40" s="327"/>
      <c r="S40" s="327"/>
      <c r="T40" s="327"/>
      <c r="U40" s="327"/>
    </row>
    <row r="41" spans="1:21" x14ac:dyDescent="0.3">
      <c r="A41" s="327"/>
      <c r="B41" s="327"/>
      <c r="C41" s="327"/>
      <c r="D41" s="327"/>
      <c r="E41" s="327"/>
      <c r="F41" s="327"/>
      <c r="G41" s="327"/>
      <c r="H41" s="327"/>
      <c r="I41" s="327"/>
      <c r="J41" s="327"/>
      <c r="K41" s="327"/>
      <c r="L41" s="327"/>
      <c r="M41" s="327"/>
      <c r="N41" s="327"/>
      <c r="O41" s="327"/>
      <c r="P41" s="327"/>
      <c r="Q41" s="327"/>
      <c r="R41" s="327"/>
      <c r="S41" s="327"/>
      <c r="T41" s="327"/>
      <c r="U41" s="327"/>
    </row>
    <row r="42" spans="1:21" x14ac:dyDescent="0.3">
      <c r="A42" s="327"/>
      <c r="B42" s="327"/>
      <c r="C42" s="327"/>
      <c r="D42" s="327"/>
      <c r="E42" s="327"/>
      <c r="F42" s="327"/>
      <c r="G42" s="327"/>
      <c r="H42" s="327"/>
      <c r="I42" s="327"/>
      <c r="J42" s="327"/>
      <c r="K42" s="327"/>
      <c r="L42" s="327"/>
      <c r="M42" s="327"/>
      <c r="N42" s="327"/>
      <c r="O42" s="327"/>
      <c r="P42" s="327"/>
      <c r="Q42" s="327"/>
      <c r="R42" s="327"/>
      <c r="S42" s="327"/>
      <c r="T42" s="327"/>
      <c r="U42" s="327"/>
    </row>
    <row r="43" spans="1:21" x14ac:dyDescent="0.3">
      <c r="A43" s="327"/>
      <c r="B43" s="327"/>
      <c r="C43" s="327"/>
      <c r="D43" s="327"/>
      <c r="E43" s="327"/>
      <c r="F43" s="327"/>
      <c r="G43" s="327"/>
      <c r="H43" s="327"/>
      <c r="I43" s="327"/>
      <c r="J43" s="327"/>
      <c r="K43" s="327"/>
      <c r="L43" s="327"/>
      <c r="M43" s="327"/>
      <c r="N43" s="327"/>
      <c r="O43" s="327"/>
      <c r="P43" s="327"/>
      <c r="Q43" s="327"/>
      <c r="R43" s="327"/>
      <c r="S43" s="327"/>
      <c r="T43" s="327"/>
      <c r="U43" s="327"/>
    </row>
    <row r="44" spans="1:21" x14ac:dyDescent="0.3">
      <c r="A44" s="327"/>
      <c r="B44" s="327"/>
      <c r="C44" s="327"/>
      <c r="D44" s="327"/>
      <c r="E44" s="327"/>
      <c r="F44" s="327"/>
      <c r="G44" s="327"/>
      <c r="H44" s="327"/>
      <c r="I44" s="327"/>
      <c r="J44" s="327"/>
      <c r="K44" s="327"/>
      <c r="L44" s="327"/>
      <c r="M44" s="327"/>
      <c r="N44" s="327"/>
      <c r="O44" s="327"/>
      <c r="P44" s="327"/>
      <c r="Q44" s="327"/>
      <c r="R44" s="327"/>
      <c r="S44" s="327"/>
      <c r="T44" s="327"/>
      <c r="U44" s="327"/>
    </row>
    <row r="45" spans="1:21" x14ac:dyDescent="0.3">
      <c r="A45" s="327"/>
      <c r="B45" s="327"/>
      <c r="C45" s="327"/>
      <c r="D45" s="327"/>
      <c r="E45" s="327"/>
      <c r="F45" s="327"/>
      <c r="G45" s="327"/>
      <c r="H45" s="327"/>
      <c r="I45" s="327"/>
      <c r="J45" s="327"/>
      <c r="K45" s="327"/>
      <c r="L45" s="327"/>
      <c r="M45" s="327"/>
      <c r="N45" s="327"/>
      <c r="O45" s="327"/>
      <c r="P45" s="327"/>
      <c r="Q45" s="327"/>
      <c r="R45" s="327"/>
      <c r="S45" s="327"/>
      <c r="T45" s="327"/>
      <c r="U45" s="327"/>
    </row>
    <row r="46" spans="1:21" x14ac:dyDescent="0.3">
      <c r="A46" s="327"/>
      <c r="B46" s="327"/>
      <c r="C46" s="327"/>
      <c r="D46" s="327"/>
      <c r="E46" s="327"/>
      <c r="F46" s="327"/>
      <c r="G46" s="327"/>
      <c r="H46" s="327"/>
      <c r="I46" s="327"/>
      <c r="J46" s="327"/>
      <c r="K46" s="327"/>
      <c r="L46" s="327"/>
      <c r="M46" s="327"/>
      <c r="N46" s="327"/>
      <c r="O46" s="327"/>
      <c r="P46" s="327"/>
      <c r="Q46" s="327"/>
      <c r="R46" s="327"/>
      <c r="S46" s="327"/>
      <c r="T46" s="327"/>
      <c r="U46" s="327"/>
    </row>
    <row r="47" spans="1:21" x14ac:dyDescent="0.3">
      <c r="A47" s="327"/>
      <c r="B47" s="327"/>
      <c r="C47" s="327"/>
      <c r="D47" s="327"/>
      <c r="E47" s="327"/>
      <c r="F47" s="327"/>
      <c r="G47" s="327"/>
      <c r="H47" s="327"/>
      <c r="I47" s="327"/>
      <c r="J47" s="327"/>
      <c r="K47" s="327"/>
      <c r="L47" s="327"/>
      <c r="M47" s="327"/>
      <c r="N47" s="327"/>
      <c r="O47" s="327"/>
      <c r="P47" s="327"/>
      <c r="Q47" s="327"/>
      <c r="R47" s="327"/>
      <c r="S47" s="327"/>
      <c r="T47" s="327"/>
      <c r="U47" s="327"/>
    </row>
    <row r="48" spans="1:21" x14ac:dyDescent="0.3">
      <c r="A48" s="327"/>
      <c r="B48" s="327"/>
      <c r="C48" s="327"/>
      <c r="D48" s="327"/>
      <c r="E48" s="327"/>
      <c r="F48" s="327"/>
      <c r="G48" s="327"/>
      <c r="H48" s="327"/>
      <c r="I48" s="327"/>
      <c r="J48" s="327"/>
      <c r="K48" s="327"/>
      <c r="L48" s="327"/>
      <c r="M48" s="327"/>
      <c r="N48" s="327"/>
      <c r="O48" s="327"/>
      <c r="P48" s="327"/>
      <c r="Q48" s="327"/>
      <c r="R48" s="327"/>
      <c r="S48" s="327"/>
      <c r="T48" s="327"/>
      <c r="U48" s="327"/>
    </row>
    <row r="49" spans="1:21" x14ac:dyDescent="0.3">
      <c r="A49" s="327"/>
      <c r="B49" s="327"/>
      <c r="C49" s="327"/>
      <c r="D49" s="327"/>
      <c r="E49" s="327"/>
      <c r="F49" s="327"/>
      <c r="G49" s="327"/>
      <c r="H49" s="327"/>
      <c r="I49" s="327"/>
      <c r="J49" s="327"/>
      <c r="K49" s="327"/>
      <c r="L49" s="327"/>
      <c r="M49" s="327"/>
      <c r="N49" s="327"/>
      <c r="O49" s="327"/>
      <c r="P49" s="327"/>
      <c r="Q49" s="327"/>
      <c r="R49" s="327"/>
      <c r="S49" s="327"/>
      <c r="T49" s="327"/>
      <c r="U49" s="327"/>
    </row>
    <row r="50" spans="1:21" x14ac:dyDescent="0.3">
      <c r="A50" s="327"/>
      <c r="B50" s="327"/>
      <c r="C50" s="327"/>
      <c r="D50" s="327"/>
      <c r="E50" s="327"/>
      <c r="F50" s="327"/>
      <c r="G50" s="327"/>
      <c r="H50" s="327"/>
      <c r="I50" s="327"/>
      <c r="J50" s="327"/>
      <c r="K50" s="327"/>
      <c r="L50" s="327"/>
      <c r="M50" s="327"/>
      <c r="N50" s="327"/>
      <c r="O50" s="327"/>
      <c r="P50" s="327"/>
      <c r="Q50" s="327"/>
      <c r="R50" s="327"/>
      <c r="S50" s="327"/>
      <c r="T50" s="327"/>
      <c r="U50" s="327"/>
    </row>
    <row r="51" spans="1:21" x14ac:dyDescent="0.3">
      <c r="A51" s="327"/>
      <c r="B51" s="327"/>
      <c r="C51" s="327"/>
      <c r="D51" s="327"/>
      <c r="E51" s="327"/>
      <c r="F51" s="327"/>
      <c r="G51" s="327"/>
      <c r="H51" s="327"/>
      <c r="I51" s="327"/>
      <c r="J51" s="327"/>
      <c r="K51" s="327"/>
      <c r="L51" s="327"/>
      <c r="M51" s="327"/>
      <c r="N51" s="327"/>
      <c r="O51" s="327"/>
      <c r="P51" s="327"/>
      <c r="Q51" s="327"/>
      <c r="R51" s="327"/>
      <c r="S51" s="327"/>
      <c r="T51" s="327"/>
      <c r="U51" s="327"/>
    </row>
    <row r="52" spans="1:21" x14ac:dyDescent="0.3">
      <c r="A52" s="327"/>
      <c r="B52" s="327"/>
      <c r="C52" s="327"/>
      <c r="D52" s="327"/>
      <c r="E52" s="327"/>
      <c r="F52" s="327"/>
      <c r="G52" s="327"/>
      <c r="H52" s="327"/>
      <c r="I52" s="327"/>
      <c r="J52" s="327"/>
      <c r="K52" s="327"/>
      <c r="L52" s="327"/>
      <c r="M52" s="327"/>
      <c r="N52" s="327"/>
      <c r="O52" s="327"/>
      <c r="P52" s="327"/>
      <c r="Q52" s="327"/>
      <c r="R52" s="327"/>
      <c r="S52" s="327"/>
      <c r="T52" s="327"/>
      <c r="U52" s="327"/>
    </row>
    <row r="53" spans="1:21" x14ac:dyDescent="0.3">
      <c r="A53" s="327"/>
      <c r="B53" s="327"/>
      <c r="C53" s="327"/>
      <c r="D53" s="327"/>
      <c r="E53" s="327"/>
      <c r="F53" s="327"/>
      <c r="G53" s="327"/>
      <c r="H53" s="327"/>
      <c r="I53" s="327"/>
      <c r="J53" s="327"/>
      <c r="K53" s="327"/>
      <c r="L53" s="327"/>
      <c r="M53" s="327"/>
      <c r="N53" s="327"/>
      <c r="O53" s="327"/>
      <c r="P53" s="327"/>
      <c r="Q53" s="327"/>
      <c r="R53" s="327"/>
      <c r="S53" s="327"/>
      <c r="T53" s="327"/>
      <c r="U53" s="327"/>
    </row>
    <row r="54" spans="1:21" x14ac:dyDescent="0.3">
      <c r="A54" s="327"/>
      <c r="B54" s="327"/>
      <c r="C54" s="327"/>
      <c r="D54" s="327"/>
      <c r="E54" s="327"/>
      <c r="F54" s="327"/>
      <c r="G54" s="327"/>
      <c r="H54" s="327"/>
      <c r="I54" s="327"/>
      <c r="J54" s="327"/>
      <c r="K54" s="327"/>
      <c r="L54" s="327"/>
      <c r="M54" s="327"/>
      <c r="N54" s="327"/>
      <c r="O54" s="327"/>
      <c r="P54" s="327"/>
      <c r="Q54" s="327"/>
      <c r="R54" s="327"/>
      <c r="S54" s="327"/>
      <c r="T54" s="327"/>
      <c r="U54" s="327"/>
    </row>
    <row r="55" spans="1:21" x14ac:dyDescent="0.3">
      <c r="A55" s="327"/>
      <c r="B55" s="327"/>
      <c r="C55" s="327"/>
      <c r="D55" s="327"/>
      <c r="E55" s="327"/>
      <c r="F55" s="327"/>
      <c r="G55" s="327"/>
      <c r="H55" s="327"/>
      <c r="I55" s="327"/>
      <c r="J55" s="327"/>
      <c r="K55" s="327"/>
      <c r="L55" s="327"/>
      <c r="M55" s="327"/>
      <c r="N55" s="327"/>
      <c r="O55" s="327"/>
      <c r="P55" s="327"/>
      <c r="Q55" s="327"/>
      <c r="R55" s="327"/>
      <c r="S55" s="327"/>
      <c r="T55" s="327"/>
      <c r="U55" s="327"/>
    </row>
    <row r="56" spans="1:21" x14ac:dyDescent="0.3">
      <c r="A56" s="327"/>
      <c r="B56" s="327"/>
      <c r="C56" s="327"/>
      <c r="D56" s="327"/>
      <c r="E56" s="327"/>
      <c r="F56" s="327"/>
      <c r="G56" s="327"/>
      <c r="H56" s="327"/>
      <c r="I56" s="327"/>
      <c r="J56" s="327"/>
      <c r="K56" s="327"/>
      <c r="L56" s="327"/>
      <c r="M56" s="327"/>
      <c r="N56" s="327"/>
      <c r="O56" s="327"/>
      <c r="P56" s="327"/>
      <c r="Q56" s="327"/>
      <c r="R56" s="327"/>
      <c r="S56" s="327"/>
      <c r="T56" s="327"/>
      <c r="U56" s="327"/>
    </row>
    <row r="57" spans="1:21" x14ac:dyDescent="0.3">
      <c r="A57" s="327"/>
      <c r="B57" s="327"/>
      <c r="C57" s="327"/>
      <c r="D57" s="327"/>
      <c r="E57" s="327"/>
      <c r="F57" s="327"/>
      <c r="G57" s="327"/>
      <c r="H57" s="327"/>
      <c r="I57" s="327"/>
      <c r="J57" s="327"/>
      <c r="K57" s="327"/>
      <c r="L57" s="327"/>
      <c r="M57" s="327"/>
      <c r="N57" s="327"/>
      <c r="O57" s="327"/>
      <c r="P57" s="327"/>
      <c r="Q57" s="327"/>
      <c r="R57" s="327"/>
      <c r="S57" s="327"/>
      <c r="T57" s="327"/>
      <c r="U57" s="327"/>
    </row>
    <row r="58" spans="1:21" x14ac:dyDescent="0.3">
      <c r="A58" s="327"/>
      <c r="B58" s="327"/>
      <c r="C58" s="327"/>
      <c r="D58" s="327"/>
      <c r="E58" s="327"/>
      <c r="F58" s="327"/>
      <c r="G58" s="327"/>
      <c r="H58" s="327"/>
      <c r="I58" s="327"/>
      <c r="J58" s="327"/>
      <c r="K58" s="327"/>
      <c r="L58" s="327"/>
      <c r="M58" s="327"/>
      <c r="N58" s="327"/>
      <c r="O58" s="327"/>
      <c r="P58" s="327"/>
      <c r="Q58" s="327"/>
      <c r="R58" s="327"/>
      <c r="S58" s="327"/>
      <c r="T58" s="327"/>
      <c r="U58" s="327"/>
    </row>
    <row r="59" spans="1:21" x14ac:dyDescent="0.3">
      <c r="A59" s="327"/>
      <c r="B59" s="327"/>
      <c r="C59" s="327"/>
      <c r="D59" s="327"/>
      <c r="E59" s="327"/>
      <c r="F59" s="327"/>
      <c r="G59" s="327"/>
      <c r="H59" s="327"/>
      <c r="I59" s="327"/>
      <c r="J59" s="327"/>
      <c r="K59" s="327"/>
      <c r="L59" s="327"/>
      <c r="M59" s="327"/>
      <c r="N59" s="327"/>
      <c r="O59" s="327"/>
      <c r="P59" s="327"/>
      <c r="Q59" s="327"/>
      <c r="R59" s="327"/>
      <c r="S59" s="327"/>
      <c r="T59" s="327"/>
      <c r="U59" s="327"/>
    </row>
    <row r="60" spans="1:21" x14ac:dyDescent="0.3">
      <c r="A60" s="327"/>
      <c r="B60" s="327"/>
      <c r="C60" s="327"/>
      <c r="D60" s="327"/>
      <c r="E60" s="327"/>
      <c r="F60" s="327"/>
      <c r="G60" s="327"/>
      <c r="H60" s="327"/>
      <c r="I60" s="327"/>
      <c r="J60" s="327"/>
      <c r="K60" s="327"/>
      <c r="L60" s="327"/>
      <c r="M60" s="327"/>
      <c r="N60" s="327"/>
      <c r="O60" s="327"/>
      <c r="P60" s="327"/>
      <c r="Q60" s="327"/>
      <c r="R60" s="327"/>
      <c r="S60" s="327"/>
      <c r="T60" s="327"/>
      <c r="U60" s="327"/>
    </row>
    <row r="61" spans="1:21" x14ac:dyDescent="0.3">
      <c r="A61" s="327"/>
      <c r="B61" s="327"/>
      <c r="C61" s="327"/>
      <c r="D61" s="327"/>
      <c r="E61" s="327"/>
      <c r="F61" s="327"/>
      <c r="G61" s="327"/>
      <c r="H61" s="327"/>
      <c r="I61" s="327"/>
      <c r="J61" s="327"/>
      <c r="K61" s="327"/>
      <c r="L61" s="327"/>
      <c r="M61" s="327"/>
      <c r="N61" s="327"/>
      <c r="O61" s="327"/>
      <c r="P61" s="327"/>
      <c r="Q61" s="327"/>
      <c r="R61" s="327"/>
      <c r="S61" s="327"/>
      <c r="T61" s="327"/>
      <c r="U61" s="327"/>
    </row>
    <row r="62" spans="1:21" x14ac:dyDescent="0.3">
      <c r="A62" s="327"/>
      <c r="B62" s="327"/>
      <c r="C62" s="327"/>
      <c r="D62" s="327"/>
      <c r="E62" s="327"/>
      <c r="F62" s="327"/>
      <c r="G62" s="327"/>
      <c r="H62" s="327"/>
      <c r="I62" s="327"/>
      <c r="J62" s="327"/>
      <c r="K62" s="327"/>
      <c r="L62" s="327"/>
      <c r="M62" s="327"/>
      <c r="N62" s="327"/>
      <c r="O62" s="327"/>
      <c r="P62" s="327"/>
      <c r="Q62" s="327"/>
      <c r="R62" s="327"/>
      <c r="S62" s="327"/>
      <c r="T62" s="327"/>
      <c r="U62" s="327"/>
    </row>
    <row r="63" spans="1:21" x14ac:dyDescent="0.3">
      <c r="A63" s="327"/>
      <c r="B63" s="327"/>
      <c r="C63" s="327"/>
      <c r="D63" s="327"/>
      <c r="E63" s="327"/>
      <c r="F63" s="327"/>
      <c r="G63" s="327"/>
      <c r="H63" s="327"/>
      <c r="I63" s="327"/>
      <c r="J63" s="327"/>
      <c r="K63" s="327"/>
      <c r="L63" s="327"/>
      <c r="M63" s="327"/>
      <c r="N63" s="327"/>
      <c r="O63" s="327"/>
      <c r="P63" s="327"/>
      <c r="Q63" s="327"/>
      <c r="R63" s="327"/>
      <c r="S63" s="327"/>
      <c r="T63" s="327"/>
      <c r="U63" s="327"/>
    </row>
    <row r="64" spans="1:21" x14ac:dyDescent="0.3">
      <c r="A64" s="327"/>
      <c r="B64" s="327"/>
      <c r="C64" s="327"/>
      <c r="D64" s="327"/>
      <c r="E64" s="327"/>
      <c r="F64" s="327"/>
      <c r="G64" s="327"/>
      <c r="H64" s="327"/>
      <c r="I64" s="327"/>
      <c r="J64" s="327"/>
      <c r="K64" s="327"/>
      <c r="L64" s="327"/>
      <c r="M64" s="327"/>
      <c r="N64" s="327"/>
      <c r="O64" s="327"/>
      <c r="P64" s="327"/>
      <c r="Q64" s="327"/>
      <c r="R64" s="327"/>
      <c r="S64" s="327"/>
      <c r="T64" s="327"/>
      <c r="U64" s="327"/>
    </row>
    <row r="65" spans="1:21" x14ac:dyDescent="0.3">
      <c r="A65" s="327"/>
      <c r="B65" s="327"/>
      <c r="C65" s="327"/>
      <c r="D65" s="327"/>
      <c r="E65" s="327"/>
      <c r="F65" s="327"/>
      <c r="G65" s="327"/>
      <c r="H65" s="327"/>
      <c r="I65" s="327"/>
      <c r="J65" s="327"/>
      <c r="K65" s="327"/>
      <c r="L65" s="327"/>
      <c r="M65" s="327"/>
      <c r="N65" s="327"/>
      <c r="O65" s="327"/>
      <c r="P65" s="327"/>
      <c r="Q65" s="327"/>
      <c r="R65" s="327"/>
      <c r="S65" s="327"/>
      <c r="T65" s="327"/>
      <c r="U65" s="327"/>
    </row>
    <row r="66" spans="1:21" x14ac:dyDescent="0.3">
      <c r="A66" s="327"/>
      <c r="B66" s="327"/>
      <c r="C66" s="327"/>
      <c r="D66" s="327"/>
      <c r="E66" s="327"/>
      <c r="F66" s="327"/>
      <c r="G66" s="327"/>
      <c r="H66" s="327"/>
      <c r="I66" s="327"/>
      <c r="J66" s="327"/>
      <c r="K66" s="327"/>
      <c r="L66" s="327"/>
      <c r="M66" s="327"/>
      <c r="N66" s="327"/>
      <c r="O66" s="327"/>
      <c r="P66" s="327"/>
      <c r="Q66" s="327"/>
      <c r="R66" s="327"/>
      <c r="S66" s="327"/>
      <c r="T66" s="327"/>
      <c r="U66" s="327"/>
    </row>
    <row r="67" spans="1:21" x14ac:dyDescent="0.3">
      <c r="A67" s="327"/>
      <c r="B67" s="327"/>
      <c r="C67" s="327"/>
      <c r="D67" s="327"/>
      <c r="E67" s="327"/>
      <c r="F67" s="327"/>
      <c r="G67" s="327"/>
      <c r="H67" s="327"/>
      <c r="I67" s="327"/>
      <c r="J67" s="327"/>
      <c r="K67" s="327"/>
      <c r="L67" s="327"/>
      <c r="M67" s="327"/>
      <c r="N67" s="327"/>
      <c r="O67" s="327"/>
      <c r="P67" s="327"/>
      <c r="Q67" s="327"/>
      <c r="R67" s="327"/>
      <c r="S67" s="327"/>
      <c r="T67" s="327"/>
      <c r="U67" s="327"/>
    </row>
    <row r="68" spans="1:21" x14ac:dyDescent="0.3">
      <c r="A68" s="327"/>
      <c r="B68" s="327"/>
      <c r="C68" s="327"/>
      <c r="D68" s="327"/>
      <c r="E68" s="327"/>
      <c r="F68" s="327"/>
      <c r="G68" s="327"/>
      <c r="H68" s="327"/>
      <c r="I68" s="327"/>
      <c r="J68" s="327"/>
      <c r="K68" s="327"/>
      <c r="L68" s="327"/>
      <c r="M68" s="327"/>
      <c r="N68" s="327"/>
      <c r="O68" s="327"/>
      <c r="P68" s="327"/>
      <c r="Q68" s="327"/>
      <c r="R68" s="327"/>
      <c r="S68" s="327"/>
      <c r="T68" s="327"/>
      <c r="U68" s="327"/>
    </row>
    <row r="69" spans="1:21" x14ac:dyDescent="0.3">
      <c r="A69" s="327"/>
      <c r="B69" s="327"/>
      <c r="C69" s="327"/>
      <c r="D69" s="327"/>
      <c r="E69" s="327"/>
      <c r="F69" s="327"/>
      <c r="G69" s="327"/>
      <c r="H69" s="327"/>
      <c r="I69" s="327"/>
      <c r="J69" s="327"/>
      <c r="K69" s="327"/>
      <c r="L69" s="327"/>
      <c r="M69" s="327"/>
      <c r="N69" s="327"/>
      <c r="O69" s="327"/>
      <c r="P69" s="327"/>
      <c r="Q69" s="327"/>
      <c r="R69" s="327"/>
      <c r="S69" s="327"/>
      <c r="T69" s="327"/>
      <c r="U69" s="327"/>
    </row>
    <row r="70" spans="1:21" x14ac:dyDescent="0.3">
      <c r="A70" s="327"/>
      <c r="B70" s="327"/>
      <c r="C70" s="327"/>
      <c r="D70" s="327"/>
      <c r="E70" s="327"/>
      <c r="F70" s="327"/>
      <c r="G70" s="327"/>
      <c r="H70" s="327"/>
      <c r="I70" s="327"/>
      <c r="J70" s="327"/>
      <c r="K70" s="327"/>
      <c r="L70" s="327"/>
      <c r="M70" s="327"/>
      <c r="N70" s="327"/>
      <c r="O70" s="327"/>
      <c r="P70" s="327"/>
      <c r="Q70" s="327"/>
      <c r="R70" s="327"/>
      <c r="S70" s="327"/>
      <c r="T70" s="327"/>
      <c r="U70" s="327"/>
    </row>
    <row r="71" spans="1:21" x14ac:dyDescent="0.3">
      <c r="A71" s="327"/>
      <c r="B71" s="327"/>
      <c r="C71" s="327"/>
      <c r="D71" s="327"/>
      <c r="E71" s="327"/>
      <c r="F71" s="327"/>
      <c r="G71" s="327"/>
      <c r="H71" s="327"/>
      <c r="I71" s="327"/>
      <c r="J71" s="327"/>
      <c r="K71" s="327"/>
      <c r="L71" s="327"/>
      <c r="M71" s="327"/>
      <c r="N71" s="327"/>
      <c r="O71" s="327"/>
      <c r="P71" s="327"/>
      <c r="Q71" s="327"/>
      <c r="R71" s="327"/>
      <c r="S71" s="327"/>
      <c r="T71" s="327"/>
      <c r="U71" s="327"/>
    </row>
    <row r="72" spans="1:21" x14ac:dyDescent="0.3">
      <c r="A72" s="327"/>
      <c r="B72" s="327"/>
      <c r="C72" s="327"/>
      <c r="D72" s="327"/>
      <c r="E72" s="327"/>
      <c r="F72" s="327"/>
      <c r="G72" s="327"/>
      <c r="H72" s="327"/>
      <c r="I72" s="327"/>
      <c r="J72" s="327"/>
      <c r="K72" s="327"/>
      <c r="L72" s="327"/>
      <c r="M72" s="327"/>
      <c r="N72" s="327"/>
      <c r="O72" s="327"/>
      <c r="P72" s="327"/>
      <c r="Q72" s="327"/>
      <c r="R72" s="327"/>
      <c r="S72" s="327"/>
      <c r="T72" s="327"/>
      <c r="U72" s="327"/>
    </row>
    <row r="73" spans="1:21" x14ac:dyDescent="0.3">
      <c r="A73" s="327"/>
      <c r="B73" s="327"/>
      <c r="C73" s="327"/>
      <c r="D73" s="327"/>
      <c r="E73" s="327"/>
      <c r="F73" s="327"/>
      <c r="G73" s="327"/>
      <c r="H73" s="327"/>
      <c r="I73" s="327"/>
      <c r="J73" s="327"/>
      <c r="K73" s="327"/>
      <c r="L73" s="327"/>
      <c r="M73" s="327"/>
      <c r="N73" s="327"/>
      <c r="O73" s="327"/>
      <c r="P73" s="327"/>
      <c r="Q73" s="327"/>
      <c r="R73" s="327"/>
      <c r="S73" s="327"/>
      <c r="T73" s="327"/>
      <c r="U73" s="327"/>
    </row>
    <row r="74" spans="1:21" x14ac:dyDescent="0.3">
      <c r="A74" s="327"/>
      <c r="B74" s="327"/>
      <c r="C74" s="327"/>
      <c r="D74" s="327"/>
      <c r="E74" s="327"/>
      <c r="F74" s="327"/>
      <c r="G74" s="327"/>
      <c r="H74" s="327"/>
      <c r="I74" s="327"/>
      <c r="J74" s="327"/>
      <c r="K74" s="327"/>
      <c r="L74" s="327"/>
      <c r="M74" s="327"/>
      <c r="N74" s="327"/>
      <c r="O74" s="327"/>
      <c r="P74" s="327"/>
      <c r="Q74" s="327"/>
      <c r="R74" s="327"/>
      <c r="S74" s="327"/>
      <c r="T74" s="327"/>
      <c r="U74" s="327"/>
    </row>
    <row r="75" spans="1:21" x14ac:dyDescent="0.3">
      <c r="A75" s="327"/>
      <c r="B75" s="327"/>
      <c r="C75" s="327"/>
      <c r="D75" s="327"/>
      <c r="E75" s="327"/>
      <c r="F75" s="327"/>
      <c r="G75" s="327"/>
      <c r="H75" s="327"/>
      <c r="I75" s="327"/>
      <c r="J75" s="327"/>
      <c r="K75" s="327"/>
      <c r="L75" s="327"/>
      <c r="M75" s="327"/>
      <c r="N75" s="327"/>
      <c r="O75" s="327"/>
      <c r="P75" s="327"/>
      <c r="Q75" s="327"/>
      <c r="R75" s="327"/>
      <c r="S75" s="327"/>
      <c r="T75" s="327"/>
      <c r="U75" s="327"/>
    </row>
    <row r="76" spans="1:21" x14ac:dyDescent="0.3">
      <c r="A76" s="327"/>
      <c r="B76" s="327"/>
      <c r="C76" s="327"/>
      <c r="D76" s="327"/>
      <c r="E76" s="327"/>
      <c r="F76" s="327"/>
      <c r="G76" s="327"/>
      <c r="H76" s="327"/>
      <c r="I76" s="327"/>
      <c r="J76" s="327"/>
      <c r="K76" s="327"/>
      <c r="L76" s="327"/>
      <c r="M76" s="327"/>
      <c r="N76" s="327"/>
      <c r="O76" s="327"/>
      <c r="P76" s="327"/>
      <c r="Q76" s="327"/>
      <c r="R76" s="327"/>
      <c r="S76" s="327"/>
      <c r="T76" s="327"/>
      <c r="U76" s="327"/>
    </row>
    <row r="77" spans="1:21" x14ac:dyDescent="0.3">
      <c r="A77" s="327"/>
      <c r="B77" s="327"/>
      <c r="C77" s="327"/>
      <c r="D77" s="327"/>
      <c r="E77" s="327"/>
      <c r="F77" s="327"/>
      <c r="G77" s="327"/>
      <c r="H77" s="327"/>
      <c r="I77" s="327"/>
      <c r="J77" s="327"/>
      <c r="K77" s="327"/>
      <c r="L77" s="327"/>
      <c r="M77" s="327"/>
      <c r="N77" s="327"/>
      <c r="O77" s="327"/>
      <c r="P77" s="327"/>
      <c r="Q77" s="327"/>
      <c r="R77" s="327"/>
      <c r="S77" s="327"/>
      <c r="T77" s="327"/>
      <c r="U77" s="327"/>
    </row>
    <row r="78" spans="1:21" x14ac:dyDescent="0.3">
      <c r="A78" s="327"/>
      <c r="B78" s="327"/>
      <c r="C78" s="327"/>
      <c r="D78" s="327"/>
      <c r="E78" s="327"/>
      <c r="F78" s="327"/>
      <c r="G78" s="327"/>
      <c r="H78" s="327"/>
      <c r="I78" s="327"/>
      <c r="J78" s="327"/>
      <c r="K78" s="327"/>
      <c r="L78" s="327"/>
      <c r="M78" s="327"/>
      <c r="N78" s="327"/>
      <c r="O78" s="327"/>
      <c r="P78" s="327"/>
      <c r="Q78" s="327"/>
      <c r="R78" s="327"/>
      <c r="S78" s="327"/>
      <c r="T78" s="327"/>
      <c r="U78" s="327"/>
    </row>
    <row r="79" spans="1:21" x14ac:dyDescent="0.3">
      <c r="A79" s="327"/>
      <c r="B79" s="327"/>
      <c r="C79" s="327"/>
      <c r="D79" s="327"/>
      <c r="E79" s="327"/>
      <c r="F79" s="327"/>
      <c r="G79" s="327"/>
      <c r="H79" s="327"/>
      <c r="I79" s="327"/>
      <c r="J79" s="327"/>
      <c r="K79" s="327"/>
      <c r="L79" s="327"/>
      <c r="M79" s="327"/>
      <c r="N79" s="327"/>
      <c r="O79" s="327"/>
      <c r="P79" s="327"/>
      <c r="Q79" s="327"/>
      <c r="R79" s="327"/>
      <c r="S79" s="327"/>
      <c r="T79" s="327"/>
      <c r="U79" s="327"/>
    </row>
    <row r="80" spans="1:21" x14ac:dyDescent="0.3">
      <c r="A80" s="327"/>
      <c r="B80" s="327"/>
      <c r="C80" s="327"/>
      <c r="D80" s="327"/>
      <c r="E80" s="327"/>
      <c r="F80" s="327"/>
      <c r="G80" s="327"/>
      <c r="H80" s="327"/>
      <c r="I80" s="327"/>
      <c r="J80" s="327"/>
      <c r="K80" s="327"/>
      <c r="L80" s="327"/>
      <c r="M80" s="327"/>
      <c r="N80" s="327"/>
      <c r="O80" s="327"/>
      <c r="P80" s="327"/>
      <c r="Q80" s="327"/>
      <c r="R80" s="327"/>
      <c r="S80" s="327"/>
      <c r="T80" s="327"/>
      <c r="U80" s="327"/>
    </row>
    <row r="81" spans="1:21" x14ac:dyDescent="0.3">
      <c r="A81" s="327"/>
      <c r="B81" s="327"/>
      <c r="C81" s="327"/>
      <c r="D81" s="327"/>
      <c r="E81" s="327"/>
      <c r="F81" s="327"/>
      <c r="G81" s="327"/>
      <c r="H81" s="327"/>
      <c r="I81" s="327"/>
      <c r="J81" s="327"/>
      <c r="K81" s="327"/>
      <c r="L81" s="327"/>
      <c r="M81" s="327"/>
      <c r="N81" s="327"/>
      <c r="O81" s="327"/>
      <c r="P81" s="327"/>
      <c r="Q81" s="327"/>
      <c r="R81" s="327"/>
      <c r="S81" s="327"/>
      <c r="T81" s="327"/>
      <c r="U81" s="327"/>
    </row>
    <row r="82" spans="1:21" x14ac:dyDescent="0.3">
      <c r="A82" s="327"/>
      <c r="B82" s="327"/>
      <c r="C82" s="327"/>
      <c r="D82" s="327"/>
      <c r="E82" s="327"/>
      <c r="F82" s="327"/>
      <c r="G82" s="327"/>
      <c r="H82" s="327"/>
      <c r="I82" s="327"/>
      <c r="J82" s="327"/>
      <c r="K82" s="327"/>
      <c r="L82" s="327"/>
      <c r="M82" s="327"/>
      <c r="N82" s="327"/>
      <c r="O82" s="327"/>
      <c r="P82" s="327"/>
      <c r="Q82" s="327"/>
      <c r="R82" s="327"/>
      <c r="S82" s="327"/>
      <c r="T82" s="327"/>
      <c r="U82" s="327"/>
    </row>
    <row r="83" spans="1:21" x14ac:dyDescent="0.3">
      <c r="A83" s="327"/>
      <c r="B83" s="327"/>
      <c r="C83" s="327"/>
      <c r="D83" s="327"/>
      <c r="E83" s="327"/>
      <c r="F83" s="327"/>
      <c r="G83" s="327"/>
      <c r="H83" s="327"/>
      <c r="I83" s="327"/>
      <c r="J83" s="327"/>
      <c r="K83" s="327"/>
      <c r="L83" s="327"/>
      <c r="M83" s="327"/>
      <c r="N83" s="327"/>
      <c r="O83" s="327"/>
      <c r="P83" s="327"/>
      <c r="Q83" s="327"/>
      <c r="R83" s="327"/>
      <c r="S83" s="327"/>
      <c r="T83" s="327"/>
      <c r="U83" s="327"/>
    </row>
    <row r="84" spans="1:21" x14ac:dyDescent="0.3">
      <c r="A84" s="327"/>
      <c r="B84" s="327"/>
      <c r="C84" s="327"/>
      <c r="D84" s="327"/>
      <c r="E84" s="327"/>
      <c r="F84" s="327"/>
      <c r="G84" s="327"/>
      <c r="H84" s="327"/>
      <c r="I84" s="327"/>
      <c r="J84" s="327"/>
      <c r="K84" s="327"/>
      <c r="L84" s="327"/>
      <c r="M84" s="327"/>
      <c r="N84" s="327"/>
      <c r="O84" s="327"/>
      <c r="P84" s="327"/>
      <c r="Q84" s="327"/>
      <c r="R84" s="327"/>
      <c r="S84" s="327"/>
      <c r="T84" s="327"/>
      <c r="U84" s="327"/>
    </row>
    <row r="85" spans="1:21" x14ac:dyDescent="0.3">
      <c r="A85" s="327"/>
      <c r="B85" s="327"/>
      <c r="C85" s="327"/>
      <c r="D85" s="327"/>
      <c r="E85" s="327"/>
      <c r="F85" s="327"/>
      <c r="G85" s="327"/>
      <c r="H85" s="327"/>
      <c r="I85" s="327"/>
      <c r="J85" s="327"/>
      <c r="K85" s="327"/>
      <c r="L85" s="327"/>
      <c r="M85" s="327"/>
      <c r="N85" s="327"/>
      <c r="O85" s="327"/>
      <c r="P85" s="327"/>
      <c r="Q85" s="327"/>
      <c r="R85" s="327"/>
      <c r="S85" s="327"/>
      <c r="T85" s="327"/>
      <c r="U85" s="327"/>
    </row>
    <row r="86" spans="1:21" x14ac:dyDescent="0.3">
      <c r="A86" s="327"/>
      <c r="B86" s="327"/>
      <c r="C86" s="327"/>
      <c r="D86" s="327"/>
      <c r="E86" s="327"/>
      <c r="F86" s="327"/>
      <c r="G86" s="327"/>
      <c r="H86" s="327"/>
      <c r="I86" s="327"/>
      <c r="J86" s="327"/>
      <c r="K86" s="327"/>
      <c r="L86" s="327"/>
      <c r="M86" s="327"/>
      <c r="N86" s="327"/>
      <c r="O86" s="327"/>
      <c r="P86" s="327"/>
      <c r="Q86" s="327"/>
      <c r="R86" s="327"/>
      <c r="S86" s="327"/>
      <c r="T86" s="327"/>
      <c r="U86" s="327"/>
    </row>
    <row r="87" spans="1:21" x14ac:dyDescent="0.3">
      <c r="A87" s="327"/>
      <c r="B87" s="327"/>
      <c r="C87" s="327"/>
      <c r="D87" s="327"/>
      <c r="E87" s="327"/>
      <c r="F87" s="327"/>
      <c r="G87" s="327"/>
      <c r="H87" s="327"/>
      <c r="I87" s="327"/>
      <c r="J87" s="327"/>
      <c r="K87" s="327"/>
      <c r="L87" s="327"/>
      <c r="M87" s="327"/>
      <c r="N87" s="327"/>
      <c r="O87" s="327"/>
      <c r="P87" s="327"/>
      <c r="Q87" s="327"/>
      <c r="R87" s="327"/>
      <c r="S87" s="327"/>
      <c r="T87" s="327"/>
      <c r="U87" s="327"/>
    </row>
    <row r="88" spans="1:21" x14ac:dyDescent="0.3">
      <c r="A88" s="327"/>
      <c r="B88" s="327"/>
      <c r="C88" s="327"/>
      <c r="D88" s="327"/>
      <c r="E88" s="327"/>
      <c r="F88" s="327"/>
      <c r="G88" s="327"/>
      <c r="H88" s="327"/>
      <c r="I88" s="327"/>
      <c r="J88" s="327"/>
      <c r="K88" s="327"/>
      <c r="L88" s="327"/>
      <c r="M88" s="327"/>
      <c r="N88" s="327"/>
      <c r="O88" s="327"/>
      <c r="P88" s="327"/>
      <c r="Q88" s="327"/>
      <c r="R88" s="327"/>
      <c r="S88" s="327"/>
      <c r="T88" s="327"/>
      <c r="U88" s="327"/>
    </row>
    <row r="89" spans="1:21" x14ac:dyDescent="0.3">
      <c r="A89" s="327"/>
      <c r="B89" s="327"/>
      <c r="C89" s="327"/>
      <c r="D89" s="327"/>
      <c r="E89" s="327"/>
      <c r="F89" s="327"/>
      <c r="G89" s="327"/>
      <c r="H89" s="327"/>
      <c r="I89" s="327"/>
      <c r="J89" s="327"/>
      <c r="K89" s="327"/>
      <c r="L89" s="327"/>
      <c r="M89" s="327"/>
      <c r="N89" s="327"/>
      <c r="O89" s="327"/>
      <c r="P89" s="327"/>
      <c r="Q89" s="327"/>
      <c r="R89" s="327"/>
      <c r="S89" s="327"/>
      <c r="T89" s="327"/>
      <c r="U89" s="327"/>
    </row>
    <row r="90" spans="1:21" x14ac:dyDescent="0.3">
      <c r="A90" s="327"/>
      <c r="B90" s="327"/>
      <c r="C90" s="327"/>
      <c r="D90" s="327"/>
      <c r="E90" s="327"/>
      <c r="F90" s="327"/>
      <c r="G90" s="327"/>
      <c r="H90" s="327"/>
      <c r="I90" s="327"/>
      <c r="J90" s="327"/>
      <c r="K90" s="327"/>
      <c r="L90" s="327"/>
      <c r="M90" s="327"/>
      <c r="N90" s="327"/>
      <c r="O90" s="327"/>
      <c r="P90" s="327"/>
      <c r="Q90" s="327"/>
      <c r="R90" s="327"/>
      <c r="S90" s="327"/>
      <c r="T90" s="327"/>
      <c r="U90" s="327"/>
    </row>
    <row r="91" spans="1:21" x14ac:dyDescent="0.3">
      <c r="A91" s="327"/>
      <c r="B91" s="327"/>
      <c r="C91" s="327"/>
      <c r="D91" s="327"/>
      <c r="E91" s="327"/>
      <c r="F91" s="327"/>
      <c r="G91" s="327"/>
      <c r="H91" s="327"/>
      <c r="I91" s="327"/>
      <c r="J91" s="327"/>
      <c r="K91" s="327"/>
      <c r="L91" s="327"/>
      <c r="M91" s="327"/>
      <c r="N91" s="327"/>
      <c r="O91" s="327"/>
      <c r="P91" s="327"/>
      <c r="Q91" s="327"/>
      <c r="R91" s="327"/>
      <c r="S91" s="327"/>
      <c r="T91" s="327"/>
      <c r="U91" s="327"/>
    </row>
    <row r="92" spans="1:21" x14ac:dyDescent="0.3">
      <c r="A92" s="327"/>
      <c r="B92" s="327"/>
      <c r="C92" s="327"/>
      <c r="D92" s="327"/>
      <c r="E92" s="327"/>
      <c r="F92" s="327"/>
      <c r="G92" s="327"/>
      <c r="H92" s="327"/>
      <c r="I92" s="327"/>
      <c r="J92" s="327"/>
      <c r="K92" s="327"/>
      <c r="L92" s="327"/>
      <c r="M92" s="327"/>
      <c r="N92" s="327"/>
      <c r="O92" s="327"/>
      <c r="P92" s="327"/>
      <c r="Q92" s="327"/>
      <c r="R92" s="327"/>
      <c r="S92" s="327"/>
      <c r="T92" s="327"/>
      <c r="U92" s="327"/>
    </row>
    <row r="93" spans="1:21" x14ac:dyDescent="0.3">
      <c r="A93" s="327"/>
      <c r="B93" s="327"/>
      <c r="C93" s="327"/>
      <c r="D93" s="327"/>
      <c r="E93" s="327"/>
      <c r="F93" s="327"/>
      <c r="G93" s="327"/>
      <c r="H93" s="327"/>
      <c r="I93" s="327"/>
      <c r="J93" s="327"/>
      <c r="K93" s="327"/>
      <c r="L93" s="327"/>
      <c r="M93" s="327"/>
      <c r="N93" s="327"/>
      <c r="O93" s="327"/>
      <c r="P93" s="327"/>
      <c r="Q93" s="327"/>
      <c r="R93" s="327"/>
      <c r="S93" s="327"/>
      <c r="T93" s="327"/>
      <c r="U93" s="327"/>
    </row>
    <row r="94" spans="1:21" x14ac:dyDescent="0.3">
      <c r="A94" s="327"/>
      <c r="B94" s="327"/>
      <c r="C94" s="327"/>
      <c r="D94" s="327"/>
      <c r="E94" s="327"/>
      <c r="F94" s="327"/>
      <c r="G94" s="327"/>
      <c r="H94" s="327"/>
      <c r="I94" s="327"/>
      <c r="J94" s="327"/>
      <c r="K94" s="327"/>
      <c r="L94" s="327"/>
      <c r="M94" s="327"/>
      <c r="N94" s="327"/>
      <c r="O94" s="327"/>
      <c r="P94" s="327"/>
      <c r="Q94" s="327"/>
      <c r="R94" s="327"/>
      <c r="S94" s="327"/>
      <c r="T94" s="327"/>
      <c r="U94" s="327"/>
    </row>
    <row r="95" spans="1:21" x14ac:dyDescent="0.3">
      <c r="A95" s="327"/>
      <c r="B95" s="327"/>
      <c r="C95" s="327"/>
      <c r="D95" s="327"/>
      <c r="E95" s="327"/>
      <c r="F95" s="327"/>
      <c r="G95" s="327"/>
      <c r="H95" s="327"/>
      <c r="I95" s="327"/>
      <c r="J95" s="327"/>
      <c r="K95" s="327"/>
      <c r="L95" s="327"/>
      <c r="M95" s="327"/>
      <c r="N95" s="327"/>
      <c r="O95" s="327"/>
      <c r="P95" s="327"/>
      <c r="Q95" s="327"/>
      <c r="R95" s="327"/>
      <c r="S95" s="327"/>
      <c r="T95" s="327"/>
      <c r="U95" s="327"/>
    </row>
    <row r="96" spans="1:21" x14ac:dyDescent="0.3">
      <c r="A96" s="327"/>
      <c r="B96" s="327"/>
      <c r="C96" s="327"/>
      <c r="D96" s="327"/>
      <c r="E96" s="327"/>
      <c r="F96" s="327"/>
      <c r="G96" s="327"/>
      <c r="H96" s="327"/>
      <c r="I96" s="327"/>
      <c r="J96" s="327"/>
      <c r="K96" s="327"/>
      <c r="L96" s="327"/>
      <c r="M96" s="327"/>
      <c r="N96" s="327"/>
      <c r="O96" s="327"/>
      <c r="P96" s="327"/>
      <c r="Q96" s="327"/>
      <c r="R96" s="327"/>
      <c r="S96" s="327"/>
      <c r="T96" s="327"/>
      <c r="U96" s="327"/>
    </row>
    <row r="97" spans="1:21" x14ac:dyDescent="0.3">
      <c r="A97" s="327"/>
      <c r="B97" s="327"/>
      <c r="C97" s="327"/>
      <c r="D97" s="327"/>
      <c r="E97" s="327"/>
      <c r="F97" s="327"/>
      <c r="G97" s="327"/>
      <c r="H97" s="327"/>
      <c r="I97" s="327"/>
      <c r="J97" s="327"/>
      <c r="K97" s="327"/>
      <c r="L97" s="327"/>
      <c r="M97" s="327"/>
      <c r="N97" s="327"/>
      <c r="O97" s="327"/>
      <c r="P97" s="327"/>
      <c r="Q97" s="327"/>
      <c r="R97" s="327"/>
      <c r="S97" s="327"/>
      <c r="T97" s="327"/>
      <c r="U97" s="327"/>
    </row>
    <row r="98" spans="1:21" x14ac:dyDescent="0.3">
      <c r="A98" s="327"/>
      <c r="B98" s="327"/>
      <c r="C98" s="327"/>
      <c r="D98" s="327"/>
      <c r="E98" s="327"/>
      <c r="F98" s="327"/>
      <c r="G98" s="327"/>
      <c r="H98" s="327"/>
      <c r="I98" s="327"/>
      <c r="J98" s="327"/>
      <c r="K98" s="327"/>
      <c r="L98" s="327"/>
      <c r="M98" s="327"/>
      <c r="N98" s="327"/>
      <c r="O98" s="327"/>
      <c r="P98" s="327"/>
      <c r="Q98" s="327"/>
      <c r="R98" s="327"/>
      <c r="S98" s="327"/>
      <c r="T98" s="327"/>
      <c r="U98" s="327"/>
    </row>
    <row r="99" spans="1:21" x14ac:dyDescent="0.3">
      <c r="A99" s="327"/>
      <c r="B99" s="327"/>
      <c r="C99" s="327"/>
      <c r="D99" s="327"/>
      <c r="E99" s="327"/>
      <c r="F99" s="327"/>
      <c r="G99" s="327"/>
      <c r="H99" s="327"/>
      <c r="I99" s="327"/>
      <c r="J99" s="327"/>
      <c r="K99" s="327"/>
      <c r="L99" s="327"/>
      <c r="M99" s="327"/>
      <c r="N99" s="327"/>
      <c r="O99" s="327"/>
      <c r="P99" s="327"/>
      <c r="Q99" s="327"/>
      <c r="R99" s="327"/>
      <c r="S99" s="327"/>
      <c r="T99" s="327"/>
      <c r="U99" s="327"/>
    </row>
    <row r="100" spans="1:21" x14ac:dyDescent="0.3">
      <c r="A100" s="327"/>
      <c r="B100" s="327"/>
      <c r="C100" s="327"/>
      <c r="D100" s="327"/>
      <c r="E100" s="327"/>
      <c r="F100" s="327"/>
      <c r="G100" s="327"/>
      <c r="H100" s="327"/>
      <c r="I100" s="327"/>
      <c r="J100" s="327"/>
      <c r="K100" s="327"/>
      <c r="L100" s="327"/>
      <c r="M100" s="327"/>
      <c r="N100" s="327"/>
      <c r="O100" s="327"/>
      <c r="P100" s="327"/>
      <c r="Q100" s="327"/>
      <c r="R100" s="327"/>
      <c r="S100" s="327"/>
      <c r="T100" s="327"/>
      <c r="U100" s="327"/>
    </row>
    <row r="101" spans="1:21" x14ac:dyDescent="0.3">
      <c r="A101" s="327"/>
      <c r="B101" s="327"/>
      <c r="C101" s="327"/>
      <c r="D101" s="327"/>
      <c r="E101" s="327"/>
      <c r="F101" s="327"/>
      <c r="G101" s="327"/>
      <c r="H101" s="327"/>
      <c r="I101" s="327"/>
      <c r="J101" s="327"/>
      <c r="K101" s="327"/>
      <c r="L101" s="327"/>
      <c r="M101" s="327"/>
      <c r="N101" s="327"/>
      <c r="O101" s="327"/>
      <c r="P101" s="327"/>
      <c r="Q101" s="327"/>
      <c r="R101" s="327"/>
      <c r="S101" s="327"/>
      <c r="T101" s="327"/>
      <c r="U101" s="327"/>
    </row>
    <row r="102" spans="1:21" x14ac:dyDescent="0.3">
      <c r="A102" s="327"/>
      <c r="B102" s="327"/>
      <c r="C102" s="327"/>
      <c r="D102" s="327"/>
      <c r="E102" s="327"/>
      <c r="F102" s="327"/>
      <c r="G102" s="327"/>
      <c r="H102" s="327"/>
      <c r="I102" s="327"/>
      <c r="J102" s="327"/>
      <c r="K102" s="327"/>
      <c r="L102" s="327"/>
      <c r="M102" s="327"/>
      <c r="N102" s="327"/>
      <c r="O102" s="327"/>
      <c r="P102" s="327"/>
      <c r="Q102" s="327"/>
      <c r="R102" s="327"/>
      <c r="S102" s="327"/>
      <c r="T102" s="327"/>
      <c r="U102" s="327"/>
    </row>
    <row r="103" spans="1:21" x14ac:dyDescent="0.3">
      <c r="A103" s="327"/>
      <c r="B103" s="327"/>
      <c r="C103" s="327"/>
      <c r="D103" s="327"/>
      <c r="E103" s="327"/>
      <c r="F103" s="327"/>
      <c r="G103" s="327"/>
      <c r="H103" s="327"/>
      <c r="I103" s="327"/>
      <c r="J103" s="327"/>
      <c r="K103" s="327"/>
      <c r="L103" s="327"/>
      <c r="M103" s="327"/>
      <c r="N103" s="327"/>
      <c r="O103" s="327"/>
      <c r="P103" s="327"/>
      <c r="Q103" s="327"/>
      <c r="R103" s="327"/>
      <c r="S103" s="327"/>
      <c r="T103" s="327"/>
      <c r="U103" s="327"/>
    </row>
    <row r="104" spans="1:21" x14ac:dyDescent="0.3">
      <c r="A104" s="327"/>
      <c r="B104" s="327"/>
      <c r="C104" s="327"/>
      <c r="D104" s="327"/>
      <c r="E104" s="327"/>
      <c r="F104" s="327"/>
      <c r="G104" s="327"/>
      <c r="H104" s="327"/>
      <c r="I104" s="327"/>
      <c r="J104" s="327"/>
      <c r="K104" s="327"/>
      <c r="L104" s="327"/>
      <c r="M104" s="327"/>
      <c r="N104" s="327"/>
      <c r="O104" s="327"/>
      <c r="P104" s="327"/>
      <c r="Q104" s="327"/>
      <c r="R104" s="327"/>
      <c r="S104" s="327"/>
      <c r="T104" s="327"/>
      <c r="U104" s="327"/>
    </row>
    <row r="105" spans="1:21" x14ac:dyDescent="0.3">
      <c r="A105" s="327"/>
      <c r="B105" s="327"/>
      <c r="C105" s="327"/>
      <c r="D105" s="327"/>
      <c r="E105" s="327"/>
      <c r="F105" s="327"/>
      <c r="G105" s="327"/>
      <c r="H105" s="327"/>
      <c r="I105" s="327"/>
      <c r="J105" s="327"/>
      <c r="K105" s="327"/>
      <c r="L105" s="327"/>
      <c r="M105" s="327"/>
      <c r="N105" s="327"/>
      <c r="O105" s="327"/>
      <c r="P105" s="327"/>
      <c r="Q105" s="327"/>
      <c r="R105" s="327"/>
      <c r="S105" s="327"/>
      <c r="T105" s="327"/>
      <c r="U105" s="327"/>
    </row>
    <row r="106" spans="1:21" x14ac:dyDescent="0.3">
      <c r="A106" s="327"/>
      <c r="B106" s="327"/>
      <c r="C106" s="327"/>
      <c r="D106" s="327"/>
      <c r="E106" s="327"/>
      <c r="F106" s="327"/>
      <c r="G106" s="327"/>
      <c r="H106" s="327"/>
      <c r="I106" s="327"/>
      <c r="J106" s="327"/>
      <c r="K106" s="327"/>
      <c r="L106" s="327"/>
      <c r="M106" s="327"/>
      <c r="N106" s="327"/>
      <c r="O106" s="327"/>
      <c r="P106" s="327"/>
      <c r="Q106" s="327"/>
      <c r="R106" s="327"/>
      <c r="S106" s="327"/>
      <c r="T106" s="327"/>
      <c r="U106" s="327"/>
    </row>
    <row r="107" spans="1:21" x14ac:dyDescent="0.3">
      <c r="A107" s="327"/>
      <c r="B107" s="327"/>
      <c r="C107" s="327"/>
      <c r="D107" s="327"/>
      <c r="E107" s="327"/>
      <c r="F107" s="327"/>
      <c r="G107" s="327"/>
      <c r="H107" s="327"/>
      <c r="I107" s="327"/>
      <c r="J107" s="327"/>
      <c r="K107" s="327"/>
      <c r="L107" s="327"/>
      <c r="M107" s="327"/>
      <c r="N107" s="327"/>
      <c r="O107" s="327"/>
      <c r="P107" s="327"/>
      <c r="Q107" s="327"/>
      <c r="R107" s="327"/>
      <c r="S107" s="327"/>
      <c r="T107" s="327"/>
      <c r="U107" s="327"/>
    </row>
    <row r="108" spans="1:21" x14ac:dyDescent="0.3">
      <c r="A108" s="327"/>
      <c r="B108" s="327"/>
      <c r="C108" s="327"/>
      <c r="D108" s="327"/>
      <c r="E108" s="327"/>
      <c r="F108" s="327"/>
      <c r="G108" s="327"/>
      <c r="H108" s="327"/>
      <c r="I108" s="327"/>
      <c r="J108" s="327"/>
      <c r="K108" s="327"/>
      <c r="L108" s="327"/>
      <c r="M108" s="327"/>
      <c r="N108" s="327"/>
      <c r="O108" s="327"/>
      <c r="P108" s="327"/>
      <c r="Q108" s="327"/>
      <c r="R108" s="327"/>
      <c r="S108" s="327"/>
      <c r="T108" s="327"/>
      <c r="U108" s="327"/>
    </row>
    <row r="109" spans="1:21" x14ac:dyDescent="0.3">
      <c r="A109" s="327"/>
      <c r="B109" s="327"/>
      <c r="C109" s="327"/>
      <c r="D109" s="327"/>
      <c r="E109" s="327"/>
      <c r="F109" s="327"/>
      <c r="G109" s="327"/>
      <c r="H109" s="327"/>
      <c r="I109" s="327"/>
      <c r="J109" s="327"/>
      <c r="K109" s="327"/>
      <c r="L109" s="327"/>
      <c r="M109" s="327"/>
      <c r="N109" s="327"/>
      <c r="O109" s="327"/>
      <c r="P109" s="327"/>
      <c r="Q109" s="327"/>
      <c r="R109" s="327"/>
      <c r="S109" s="327"/>
      <c r="T109" s="327"/>
      <c r="U109" s="327"/>
    </row>
  </sheetData>
  <mergeCells count="2">
    <mergeCell ref="A1:C1"/>
    <mergeCell ref="A23:C23"/>
  </mergeCells>
  <hyperlinks>
    <hyperlink ref="A23" location="Content!A1" display="Back to Content Page" xr:uid="{F24B2DB9-D3C2-41A7-8818-FDC0F03A17DE}"/>
    <hyperlink ref="A23:C23" location="Contents!A1" display="Back to Contents Page" xr:uid="{1EF437B2-BFCB-4275-8EF3-54150A64683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2E260-0983-4A8D-B376-5A94502800C4}">
  <sheetPr>
    <pageSetUpPr fitToPage="1"/>
  </sheetPr>
  <dimension ref="A1:G10"/>
  <sheetViews>
    <sheetView showGridLines="0" zoomScale="85" zoomScaleNormal="85" zoomScaleSheetLayoutView="100" workbookViewId="0">
      <selection sqref="A1:G1"/>
    </sheetView>
  </sheetViews>
  <sheetFormatPr defaultColWidth="9.140625" defaultRowHeight="12.75" x14ac:dyDescent="0.2"/>
  <cols>
    <col min="1" max="1" width="38.7109375" style="12" customWidth="1"/>
    <col min="2" max="7" width="12.7109375" style="12" customWidth="1"/>
    <col min="8" max="16384" width="9.140625" style="12"/>
  </cols>
  <sheetData>
    <row r="1" spans="1:7" ht="20.100000000000001" customHeight="1" thickBot="1" x14ac:dyDescent="0.25">
      <c r="A1" s="398" t="s">
        <v>269</v>
      </c>
      <c r="B1" s="398"/>
      <c r="C1" s="398"/>
      <c r="D1" s="398"/>
      <c r="E1" s="398"/>
      <c r="F1" s="398"/>
      <c r="G1" s="398"/>
    </row>
    <row r="2" spans="1:7" ht="20.100000000000001" customHeight="1" thickBot="1" x14ac:dyDescent="0.35">
      <c r="A2" s="329"/>
      <c r="B2" s="310">
        <v>2018</v>
      </c>
      <c r="C2" s="310">
        <v>2019</v>
      </c>
      <c r="D2" s="310">
        <v>2020</v>
      </c>
      <c r="E2" s="310">
        <v>2021</v>
      </c>
      <c r="F2" s="310">
        <v>2022</v>
      </c>
      <c r="G2" s="310">
        <v>2023</v>
      </c>
    </row>
    <row r="3" spans="1:7" ht="39.950000000000003" customHeight="1" thickBot="1" x14ac:dyDescent="0.25">
      <c r="A3" s="330" t="s">
        <v>270</v>
      </c>
      <c r="B3" s="331">
        <v>0.90500000000000003</v>
      </c>
      <c r="C3" s="331">
        <v>0.90600000000000003</v>
      </c>
      <c r="D3" s="331">
        <v>0.93799999999999994</v>
      </c>
      <c r="E3" s="331">
        <v>0.94499999999999995</v>
      </c>
      <c r="F3" s="331">
        <v>0.93500000000000005</v>
      </c>
      <c r="G3" s="331">
        <v>0.89400000000000002</v>
      </c>
    </row>
    <row r="4" spans="1:7" ht="39.950000000000003" customHeight="1" thickBot="1" x14ac:dyDescent="0.25">
      <c r="A4" s="332" t="s">
        <v>65</v>
      </c>
      <c r="B4" s="333">
        <v>2.3E-2</v>
      </c>
      <c r="C4" s="333">
        <v>2.3E-2</v>
      </c>
      <c r="D4" s="333">
        <v>0.112</v>
      </c>
      <c r="E4" s="333">
        <v>2.8000000000000001E-2</v>
      </c>
      <c r="F4" s="333">
        <v>8.0000000000000002E-3</v>
      </c>
      <c r="G4" s="333">
        <v>1.2E-2</v>
      </c>
    </row>
    <row r="5" spans="1:7" ht="39.950000000000003" customHeight="1" thickBot="1" x14ac:dyDescent="0.25">
      <c r="A5" s="332" t="s">
        <v>66</v>
      </c>
      <c r="B5" s="333">
        <v>4.9000000000000002E-2</v>
      </c>
      <c r="C5" s="333">
        <v>4.3999999999999997E-2</v>
      </c>
      <c r="D5" s="333">
        <v>0.111</v>
      </c>
      <c r="E5" s="333">
        <v>5.5E-2</v>
      </c>
      <c r="F5" s="333">
        <v>3.4000000000000002E-2</v>
      </c>
      <c r="G5" s="333">
        <v>2.9000000000000001E-2</v>
      </c>
    </row>
    <row r="6" spans="1:7" ht="39.950000000000003" customHeight="1" thickBot="1" x14ac:dyDescent="0.25">
      <c r="A6" s="332" t="s">
        <v>67</v>
      </c>
      <c r="B6" s="333">
        <v>1.9E-2</v>
      </c>
      <c r="C6" s="333">
        <v>0.02</v>
      </c>
      <c r="D6" s="333">
        <v>1.4999999999999999E-2</v>
      </c>
      <c r="E6" s="333">
        <v>1.7999999999999999E-2</v>
      </c>
      <c r="F6" s="333">
        <v>1.7999999999999999E-2</v>
      </c>
      <c r="G6" s="333">
        <v>1.6E-2</v>
      </c>
    </row>
    <row r="7" spans="1:7" ht="39.950000000000003" customHeight="1" thickBot="1" x14ac:dyDescent="0.25">
      <c r="A7" s="332" t="s">
        <v>68</v>
      </c>
      <c r="B7" s="333">
        <v>0.81499999999999995</v>
      </c>
      <c r="C7" s="333">
        <v>0.81899999999999995</v>
      </c>
      <c r="D7" s="333">
        <v>0.7</v>
      </c>
      <c r="E7" s="333">
        <v>0.84399999999999997</v>
      </c>
      <c r="F7" s="333">
        <v>0.874</v>
      </c>
      <c r="G7" s="333">
        <v>0.83699999999999997</v>
      </c>
    </row>
    <row r="8" spans="1:7" ht="39.950000000000003" customHeight="1" x14ac:dyDescent="0.2">
      <c r="A8" s="330" t="s">
        <v>69</v>
      </c>
      <c r="B8" s="334">
        <v>3500</v>
      </c>
      <c r="C8" s="334">
        <v>3600</v>
      </c>
      <c r="D8" s="334">
        <v>3700</v>
      </c>
      <c r="E8" s="334">
        <v>3800</v>
      </c>
      <c r="F8" s="334">
        <v>4200</v>
      </c>
      <c r="G8" s="334">
        <v>4295</v>
      </c>
    </row>
    <row r="9" spans="1:7" ht="15" customHeight="1" thickBot="1" x14ac:dyDescent="0.25">
      <c r="A9" s="399" t="s">
        <v>70</v>
      </c>
      <c r="B9" s="399"/>
      <c r="C9" s="399"/>
      <c r="D9" s="399"/>
      <c r="E9" s="399"/>
      <c r="F9" s="399"/>
      <c r="G9" s="399"/>
    </row>
    <row r="10" spans="1:7" ht="16.5" x14ac:dyDescent="0.3">
      <c r="E10" s="400" t="s">
        <v>470</v>
      </c>
      <c r="F10" s="400"/>
      <c r="G10" s="400"/>
    </row>
  </sheetData>
  <mergeCells count="3">
    <mergeCell ref="A1:G1"/>
    <mergeCell ref="A9:G9"/>
    <mergeCell ref="E10:G10"/>
  </mergeCells>
  <hyperlinks>
    <hyperlink ref="E10" location="Content!A1" display="Back to Content Page" xr:uid="{94C53738-8F73-4802-A456-63E54D9DAFFB}"/>
    <hyperlink ref="E10:G10" location="Contents!A1" display="Back to Contents Page" xr:uid="{7C67F185-44EF-4FD6-A051-455432AE0C85}"/>
  </hyperlinks>
  <pageMargins left="0.59055118110236204" right="0" top="0.90551181102362199" bottom="0.27559055118110198" header="0.35433070866141703" footer="0.15748031496063"/>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9775-452E-4AB8-BB61-3A9C83427487}">
  <sheetPr>
    <pageSetUpPr fitToPage="1"/>
  </sheetPr>
  <dimension ref="A1:G19"/>
  <sheetViews>
    <sheetView showGridLines="0" zoomScale="85" zoomScaleNormal="85" zoomScaleSheetLayoutView="100" workbookViewId="0">
      <selection sqref="A1:G1"/>
    </sheetView>
  </sheetViews>
  <sheetFormatPr defaultColWidth="9.140625" defaultRowHeight="15" x14ac:dyDescent="0.2"/>
  <cols>
    <col min="1" max="1" width="38.7109375" style="252" customWidth="1"/>
    <col min="2" max="7" width="12.7109375" style="252" customWidth="1"/>
    <col min="8" max="16384" width="9.140625" style="252"/>
  </cols>
  <sheetData>
    <row r="1" spans="1:7" ht="20.100000000000001" customHeight="1" thickBot="1" x14ac:dyDescent="0.25">
      <c r="A1" s="398" t="s">
        <v>271</v>
      </c>
      <c r="B1" s="398"/>
      <c r="C1" s="398"/>
      <c r="D1" s="398"/>
      <c r="E1" s="398"/>
      <c r="F1" s="398"/>
      <c r="G1" s="398"/>
    </row>
    <row r="2" spans="1:7" ht="20.100000000000001" customHeight="1" thickBot="1" x14ac:dyDescent="0.35">
      <c r="A2" s="329"/>
      <c r="B2" s="310">
        <v>2018</v>
      </c>
      <c r="C2" s="310">
        <v>2019</v>
      </c>
      <c r="D2" s="310">
        <v>2020</v>
      </c>
      <c r="E2" s="310">
        <v>2021</v>
      </c>
      <c r="F2" s="310">
        <v>2022</v>
      </c>
      <c r="G2" s="310">
        <v>2023</v>
      </c>
    </row>
    <row r="3" spans="1:7" ht="20.100000000000001" customHeight="1" thickBot="1" x14ac:dyDescent="0.25">
      <c r="A3" s="405" t="s">
        <v>71</v>
      </c>
      <c r="B3" s="405"/>
      <c r="C3" s="405"/>
      <c r="D3" s="405"/>
      <c r="E3" s="405"/>
      <c r="F3" s="405"/>
      <c r="G3" s="405"/>
    </row>
    <row r="4" spans="1:7" ht="39.950000000000003" customHeight="1" thickBot="1" x14ac:dyDescent="0.25">
      <c r="A4" s="330" t="s">
        <v>272</v>
      </c>
      <c r="B4" s="331">
        <v>0.89</v>
      </c>
      <c r="C4" s="331">
        <v>0.89100000000000001</v>
      </c>
      <c r="D4" s="331">
        <v>0.85399999999999998</v>
      </c>
      <c r="E4" s="331">
        <v>0.91400000000000003</v>
      </c>
      <c r="F4" s="331">
        <v>0.91400000000000003</v>
      </c>
      <c r="G4" s="331">
        <v>0.91700000000000004</v>
      </c>
    </row>
    <row r="5" spans="1:7" ht="39.950000000000003" customHeight="1" thickBot="1" x14ac:dyDescent="0.25">
      <c r="A5" s="332" t="s">
        <v>65</v>
      </c>
      <c r="B5" s="333">
        <v>2.5000000000000001E-2</v>
      </c>
      <c r="C5" s="333">
        <v>2.3E-2</v>
      </c>
      <c r="D5" s="333">
        <v>3.9E-2</v>
      </c>
      <c r="E5" s="333">
        <v>1.6E-2</v>
      </c>
      <c r="F5" s="333">
        <v>1.0999999999999999E-2</v>
      </c>
      <c r="G5" s="333">
        <v>1.4999999999999999E-2</v>
      </c>
    </row>
    <row r="6" spans="1:7" ht="39.950000000000003" customHeight="1" thickBot="1" x14ac:dyDescent="0.25">
      <c r="A6" s="332" t="s">
        <v>66</v>
      </c>
      <c r="B6" s="333">
        <v>0.28000000000000003</v>
      </c>
      <c r="C6" s="333">
        <v>0.27300000000000002</v>
      </c>
      <c r="D6" s="333">
        <v>0.32800000000000001</v>
      </c>
      <c r="E6" s="333">
        <v>0.30299999999999999</v>
      </c>
      <c r="F6" s="333">
        <v>0.30199999999999999</v>
      </c>
      <c r="G6" s="333">
        <v>0.308</v>
      </c>
    </row>
    <row r="7" spans="1:7" ht="39.950000000000003" customHeight="1" thickBot="1" x14ac:dyDescent="0.25">
      <c r="A7" s="332" t="s">
        <v>67</v>
      </c>
      <c r="B7" s="333">
        <v>2.7E-2</v>
      </c>
      <c r="C7" s="333">
        <v>2.9000000000000001E-2</v>
      </c>
      <c r="D7" s="333">
        <v>2.8000000000000001E-2</v>
      </c>
      <c r="E7" s="333">
        <v>3.4000000000000002E-2</v>
      </c>
      <c r="F7" s="333">
        <v>0.04</v>
      </c>
      <c r="G7" s="333">
        <v>3.9E-2</v>
      </c>
    </row>
    <row r="8" spans="1:7" ht="39.950000000000003" customHeight="1" thickBot="1" x14ac:dyDescent="0.25">
      <c r="A8" s="332" t="s">
        <v>68</v>
      </c>
      <c r="B8" s="333">
        <v>0.55900000000000005</v>
      </c>
      <c r="C8" s="333">
        <v>0.56599999999999995</v>
      </c>
      <c r="D8" s="333">
        <v>0.45800000000000002</v>
      </c>
      <c r="E8" s="333">
        <v>0.56000000000000005</v>
      </c>
      <c r="F8" s="333">
        <v>0.56100000000000005</v>
      </c>
      <c r="G8" s="333">
        <v>0.55500000000000005</v>
      </c>
    </row>
    <row r="9" spans="1:7" ht="39.950000000000003" customHeight="1" thickBot="1" x14ac:dyDescent="0.25">
      <c r="A9" s="330" t="s">
        <v>73</v>
      </c>
      <c r="B9" s="334">
        <v>2270</v>
      </c>
      <c r="C9" s="334">
        <v>2300</v>
      </c>
      <c r="D9" s="334">
        <v>2350</v>
      </c>
      <c r="E9" s="334">
        <v>2400</v>
      </c>
      <c r="F9" s="334">
        <v>2550</v>
      </c>
      <c r="G9" s="334">
        <v>2700</v>
      </c>
    </row>
    <row r="10" spans="1:7" ht="20.100000000000001" customHeight="1" thickBot="1" x14ac:dyDescent="0.25">
      <c r="A10" s="405" t="s">
        <v>72</v>
      </c>
      <c r="B10" s="405"/>
      <c r="C10" s="405"/>
      <c r="D10" s="405"/>
      <c r="E10" s="405"/>
      <c r="F10" s="405"/>
      <c r="G10" s="405"/>
    </row>
    <row r="11" spans="1:7" ht="39.950000000000003" customHeight="1" thickBot="1" x14ac:dyDescent="0.25">
      <c r="A11" s="330" t="s">
        <v>272</v>
      </c>
      <c r="B11" s="331">
        <v>0.90500000000000003</v>
      </c>
      <c r="C11" s="331">
        <v>0.94099999999999995</v>
      </c>
      <c r="D11" s="331">
        <v>0.91900000000000004</v>
      </c>
      <c r="E11" s="331">
        <v>0.94199999999999995</v>
      </c>
      <c r="F11" s="331">
        <v>0.92700000000000005</v>
      </c>
      <c r="G11" s="331">
        <v>0.95099999999999996</v>
      </c>
    </row>
    <row r="12" spans="1:7" ht="39.950000000000003" customHeight="1" thickBot="1" x14ac:dyDescent="0.25">
      <c r="A12" s="332" t="s">
        <v>65</v>
      </c>
      <c r="B12" s="333">
        <v>1.4999999999999999E-2</v>
      </c>
      <c r="C12" s="333">
        <v>2.1000000000000001E-2</v>
      </c>
      <c r="D12" s="333">
        <v>3.3000000000000002E-2</v>
      </c>
      <c r="E12" s="333">
        <v>2.3E-2</v>
      </c>
      <c r="F12" s="333">
        <v>0.01</v>
      </c>
      <c r="G12" s="333">
        <v>8.0000000000000002E-3</v>
      </c>
    </row>
    <row r="13" spans="1:7" ht="39.950000000000003" customHeight="1" thickBot="1" x14ac:dyDescent="0.25">
      <c r="A13" s="332" t="s">
        <v>66</v>
      </c>
      <c r="B13" s="333">
        <v>0.159</v>
      </c>
      <c r="C13" s="333">
        <v>0.14599999999999999</v>
      </c>
      <c r="D13" s="333">
        <v>0.17100000000000001</v>
      </c>
      <c r="E13" s="333">
        <v>0.20899999999999999</v>
      </c>
      <c r="F13" s="333">
        <v>0.16200000000000001</v>
      </c>
      <c r="G13" s="333">
        <v>0.17699999999999999</v>
      </c>
    </row>
    <row r="14" spans="1:7" ht="39.950000000000003" customHeight="1" thickBot="1" x14ac:dyDescent="0.25">
      <c r="A14" s="332" t="s">
        <v>67</v>
      </c>
      <c r="B14" s="333">
        <v>7.2999999999999995E-2</v>
      </c>
      <c r="C14" s="333">
        <v>6.7000000000000004E-2</v>
      </c>
      <c r="D14" s="333">
        <v>0.06</v>
      </c>
      <c r="E14" s="333">
        <v>7.8E-2</v>
      </c>
      <c r="F14" s="333">
        <v>0.10100000000000001</v>
      </c>
      <c r="G14" s="333">
        <v>7.2999999999999995E-2</v>
      </c>
    </row>
    <row r="15" spans="1:7" ht="39.950000000000003" customHeight="1" thickBot="1" x14ac:dyDescent="0.25">
      <c r="A15" s="332" t="s">
        <v>68</v>
      </c>
      <c r="B15" s="333">
        <v>0.65700000000000003</v>
      </c>
      <c r="C15" s="333">
        <v>0.70699999999999996</v>
      </c>
      <c r="D15" s="333">
        <v>0.65500000000000003</v>
      </c>
      <c r="E15" s="333">
        <v>0.63300000000000001</v>
      </c>
      <c r="F15" s="333">
        <v>0.65400000000000003</v>
      </c>
      <c r="G15" s="333">
        <v>0.69199999999999995</v>
      </c>
    </row>
    <row r="16" spans="1:7" ht="39.950000000000003" customHeight="1" x14ac:dyDescent="0.2">
      <c r="A16" s="330" t="s">
        <v>73</v>
      </c>
      <c r="B16" s="334">
        <v>2501</v>
      </c>
      <c r="C16" s="334">
        <v>2540</v>
      </c>
      <c r="D16" s="334">
        <v>2500</v>
      </c>
      <c r="E16" s="334">
        <v>2614</v>
      </c>
      <c r="F16" s="334">
        <v>2800</v>
      </c>
      <c r="G16" s="334">
        <v>2963</v>
      </c>
    </row>
    <row r="17" spans="1:7" ht="15" customHeight="1" x14ac:dyDescent="0.2">
      <c r="A17" s="401" t="s">
        <v>74</v>
      </c>
      <c r="B17" s="401"/>
      <c r="C17" s="401"/>
      <c r="D17" s="401"/>
      <c r="E17" s="401"/>
      <c r="F17" s="401"/>
      <c r="G17" s="401"/>
    </row>
    <row r="18" spans="1:7" ht="30" customHeight="1" thickBot="1" x14ac:dyDescent="0.25">
      <c r="A18" s="399" t="s">
        <v>273</v>
      </c>
      <c r="B18" s="399"/>
      <c r="C18" s="399"/>
      <c r="D18" s="399"/>
      <c r="E18" s="399"/>
      <c r="F18" s="399"/>
      <c r="G18" s="399"/>
    </row>
    <row r="19" spans="1:7" ht="15" customHeight="1" x14ac:dyDescent="0.3">
      <c r="E19" s="400" t="s">
        <v>470</v>
      </c>
      <c r="F19" s="400"/>
      <c r="G19" s="400"/>
    </row>
  </sheetData>
  <mergeCells count="6">
    <mergeCell ref="E19:G19"/>
    <mergeCell ref="A17:G17"/>
    <mergeCell ref="A18:G18"/>
    <mergeCell ref="A1:G1"/>
    <mergeCell ref="A3:G3"/>
    <mergeCell ref="A10:G10"/>
  </mergeCells>
  <hyperlinks>
    <hyperlink ref="E19" location="Content!A1" display="Back to Content Page" xr:uid="{9503F062-92E3-49E0-9E81-5B53A4C98AD3}"/>
    <hyperlink ref="E19:G19" location="Contents!A1" display="Back to Contents Page" xr:uid="{08A27781-639C-4F8C-95D1-3B5F2A76407D}"/>
  </hyperlinks>
  <pageMargins left="0.59055118110236204" right="0" top="0.90551181102362199" bottom="0.27559055118110198" header="0.35433070866141703" footer="0.1574803149606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47F60-5F1A-4DA2-BA27-4C26AC117787}">
  <sheetPr>
    <pageSetUpPr fitToPage="1"/>
  </sheetPr>
  <dimension ref="A1:G21"/>
  <sheetViews>
    <sheetView showGridLines="0" zoomScale="85" zoomScaleNormal="85" zoomScaleSheetLayoutView="100" workbookViewId="0">
      <selection sqref="A1:G1"/>
    </sheetView>
  </sheetViews>
  <sheetFormatPr defaultColWidth="12.5703125" defaultRowHeight="15" x14ac:dyDescent="0.2"/>
  <cols>
    <col min="1" max="1" width="38.7109375" style="252" customWidth="1"/>
    <col min="2" max="7" width="12.7109375" style="252" customWidth="1"/>
    <col min="8" max="16384" width="12.5703125" style="252"/>
  </cols>
  <sheetData>
    <row r="1" spans="1:7" ht="20.100000000000001" customHeight="1" thickBot="1" x14ac:dyDescent="0.25">
      <c r="A1" s="398" t="s">
        <v>315</v>
      </c>
      <c r="B1" s="398"/>
      <c r="C1" s="398"/>
      <c r="D1" s="398"/>
      <c r="E1" s="398"/>
      <c r="F1" s="398"/>
      <c r="G1" s="398"/>
    </row>
    <row r="2" spans="1:7" ht="17.25" thickBot="1" x14ac:dyDescent="0.35">
      <c r="A2" s="329"/>
      <c r="B2" s="310">
        <v>2018</v>
      </c>
      <c r="C2" s="310">
        <v>2019</v>
      </c>
      <c r="D2" s="310">
        <v>2020</v>
      </c>
      <c r="E2" s="310">
        <v>2021</v>
      </c>
      <c r="F2" s="310">
        <v>2022</v>
      </c>
      <c r="G2" s="310">
        <v>2023</v>
      </c>
    </row>
    <row r="3" spans="1:7" ht="20.100000000000001" customHeight="1" thickBot="1" x14ac:dyDescent="0.25">
      <c r="A3" s="405" t="s">
        <v>71</v>
      </c>
      <c r="B3" s="405"/>
      <c r="C3" s="405"/>
      <c r="D3" s="405"/>
      <c r="E3" s="405"/>
      <c r="F3" s="405"/>
      <c r="G3" s="405"/>
    </row>
    <row r="4" spans="1:7" ht="39.950000000000003" customHeight="1" thickBot="1" x14ac:dyDescent="0.25">
      <c r="A4" s="330" t="s">
        <v>316</v>
      </c>
      <c r="B4" s="331">
        <v>0.75900000000000001</v>
      </c>
      <c r="C4" s="331">
        <v>0.85</v>
      </c>
      <c r="D4" s="331">
        <v>0.73399999999999999</v>
      </c>
      <c r="E4" s="331">
        <v>0.80500000000000005</v>
      </c>
      <c r="F4" s="331">
        <v>0.81499999999999995</v>
      </c>
      <c r="G4" s="331">
        <v>0.878</v>
      </c>
    </row>
    <row r="5" spans="1:7" ht="39.950000000000003" customHeight="1" thickBot="1" x14ac:dyDescent="0.25">
      <c r="A5" s="332" t="s">
        <v>65</v>
      </c>
      <c r="B5" s="333">
        <v>4.2000000000000003E-2</v>
      </c>
      <c r="C5" s="333">
        <v>3.0000000000000001E-3</v>
      </c>
      <c r="D5" s="333">
        <v>1.7999999999999999E-2</v>
      </c>
      <c r="E5" s="333">
        <v>3.0000000000000001E-3</v>
      </c>
      <c r="F5" s="333">
        <v>4.0000000000000001E-3</v>
      </c>
      <c r="G5" s="333">
        <v>4.0000000000000001E-3</v>
      </c>
    </row>
    <row r="6" spans="1:7" ht="39.950000000000003" customHeight="1" thickBot="1" x14ac:dyDescent="0.25">
      <c r="A6" s="332" t="s">
        <v>66</v>
      </c>
      <c r="B6" s="333">
        <v>0.34599999999999997</v>
      </c>
      <c r="C6" s="333">
        <v>0.33600000000000002</v>
      </c>
      <c r="D6" s="333">
        <v>0.30399999999999999</v>
      </c>
      <c r="E6" s="333">
        <v>0.49199999999999999</v>
      </c>
      <c r="F6" s="333">
        <v>0.432</v>
      </c>
      <c r="G6" s="333">
        <v>0.55200000000000005</v>
      </c>
    </row>
    <row r="7" spans="1:7" ht="39.950000000000003" customHeight="1" thickBot="1" x14ac:dyDescent="0.25">
      <c r="A7" s="332" t="s">
        <v>67</v>
      </c>
      <c r="B7" s="333">
        <v>1.9E-2</v>
      </c>
      <c r="C7" s="333">
        <v>4.2000000000000003E-2</v>
      </c>
      <c r="D7" s="333">
        <v>3.2000000000000001E-2</v>
      </c>
      <c r="E7" s="333">
        <v>5.7000000000000002E-2</v>
      </c>
      <c r="F7" s="333">
        <v>6.9000000000000006E-2</v>
      </c>
      <c r="G7" s="333">
        <v>6.4000000000000001E-2</v>
      </c>
    </row>
    <row r="8" spans="1:7" ht="39.950000000000003" customHeight="1" thickBot="1" x14ac:dyDescent="0.25">
      <c r="A8" s="332" t="s">
        <v>68</v>
      </c>
      <c r="B8" s="333">
        <v>0.35199999999999998</v>
      </c>
      <c r="C8" s="333">
        <v>0.47</v>
      </c>
      <c r="D8" s="333">
        <v>0.38</v>
      </c>
      <c r="E8" s="333">
        <v>0.253</v>
      </c>
      <c r="F8" s="333">
        <v>0.31</v>
      </c>
      <c r="G8" s="333">
        <v>0.25800000000000001</v>
      </c>
    </row>
    <row r="9" spans="1:7" ht="39.950000000000003" customHeight="1" thickBot="1" x14ac:dyDescent="0.25">
      <c r="A9" s="330" t="s">
        <v>75</v>
      </c>
      <c r="B9" s="334">
        <v>1700</v>
      </c>
      <c r="C9" s="334">
        <v>1700</v>
      </c>
      <c r="D9" s="334">
        <v>1720</v>
      </c>
      <c r="E9" s="334">
        <v>1800</v>
      </c>
      <c r="F9" s="334">
        <v>1920</v>
      </c>
      <c r="G9" s="334">
        <v>2000</v>
      </c>
    </row>
    <row r="10" spans="1:7" ht="20.100000000000001" customHeight="1" thickBot="1" x14ac:dyDescent="0.25">
      <c r="A10" s="405" t="s">
        <v>72</v>
      </c>
      <c r="B10" s="405"/>
      <c r="C10" s="405"/>
      <c r="D10" s="405"/>
      <c r="E10" s="405"/>
      <c r="F10" s="405"/>
      <c r="G10" s="405"/>
    </row>
    <row r="11" spans="1:7" ht="39.950000000000003" customHeight="1" thickBot="1" x14ac:dyDescent="0.25">
      <c r="A11" s="330" t="s">
        <v>316</v>
      </c>
      <c r="B11" s="331">
        <v>0.872</v>
      </c>
      <c r="C11" s="331">
        <v>0.89100000000000001</v>
      </c>
      <c r="D11" s="331">
        <v>0.81</v>
      </c>
      <c r="E11" s="331">
        <v>0.89300000000000002</v>
      </c>
      <c r="F11" s="331">
        <v>0.89600000000000002</v>
      </c>
      <c r="G11" s="331">
        <v>0.89200000000000002</v>
      </c>
    </row>
    <row r="12" spans="1:7" ht="39.950000000000003" customHeight="1" thickBot="1" x14ac:dyDescent="0.25">
      <c r="A12" s="332" t="s">
        <v>65</v>
      </c>
      <c r="B12" s="333">
        <v>3.3000000000000002E-2</v>
      </c>
      <c r="C12" s="333">
        <v>6.0000000000000001E-3</v>
      </c>
      <c r="D12" s="333">
        <v>3.3000000000000002E-2</v>
      </c>
      <c r="E12" s="333">
        <v>0.01</v>
      </c>
      <c r="F12" s="333">
        <v>5.0000000000000001E-3</v>
      </c>
      <c r="G12" s="333">
        <v>1.2E-2</v>
      </c>
    </row>
    <row r="13" spans="1:7" ht="39.950000000000003" customHeight="1" thickBot="1" x14ac:dyDescent="0.25">
      <c r="A13" s="332" t="s">
        <v>66</v>
      </c>
      <c r="B13" s="333">
        <v>0.16700000000000001</v>
      </c>
      <c r="C13" s="333">
        <v>0.13800000000000001</v>
      </c>
      <c r="D13" s="333">
        <v>0.17499999999999999</v>
      </c>
      <c r="E13" s="333">
        <v>0.14599999999999999</v>
      </c>
      <c r="F13" s="333">
        <v>0.124</v>
      </c>
      <c r="G13" s="333">
        <v>0.158</v>
      </c>
    </row>
    <row r="14" spans="1:7" ht="39.950000000000003" customHeight="1" thickBot="1" x14ac:dyDescent="0.25">
      <c r="A14" s="332" t="s">
        <v>67</v>
      </c>
      <c r="B14" s="333">
        <v>5.5E-2</v>
      </c>
      <c r="C14" s="333">
        <v>7.3999999999999996E-2</v>
      </c>
      <c r="D14" s="333">
        <v>6.2E-2</v>
      </c>
      <c r="E14" s="333">
        <v>0.09</v>
      </c>
      <c r="F14" s="333">
        <v>8.1000000000000003E-2</v>
      </c>
      <c r="G14" s="333">
        <v>7.0999999999999994E-2</v>
      </c>
    </row>
    <row r="15" spans="1:7" ht="39.950000000000003" customHeight="1" thickBot="1" x14ac:dyDescent="0.25">
      <c r="A15" s="332" t="s">
        <v>68</v>
      </c>
      <c r="B15" s="333">
        <v>0.61699999999999999</v>
      </c>
      <c r="C15" s="333">
        <v>0.67300000000000004</v>
      </c>
      <c r="D15" s="333">
        <v>0.53900000000000003</v>
      </c>
      <c r="E15" s="333">
        <v>0.64700000000000002</v>
      </c>
      <c r="F15" s="333">
        <v>0.68600000000000005</v>
      </c>
      <c r="G15" s="333">
        <v>0.65</v>
      </c>
    </row>
    <row r="16" spans="1:7" ht="39.950000000000003" customHeight="1" x14ac:dyDescent="0.2">
      <c r="A16" s="330" t="s">
        <v>75</v>
      </c>
      <c r="B16" s="334">
        <v>2200</v>
      </c>
      <c r="C16" s="334">
        <v>2050</v>
      </c>
      <c r="D16" s="334">
        <v>2200</v>
      </c>
      <c r="E16" s="334">
        <v>2178</v>
      </c>
      <c r="F16" s="334">
        <v>2400</v>
      </c>
      <c r="G16" s="334">
        <v>2450</v>
      </c>
    </row>
    <row r="17" spans="1:7" ht="15" customHeight="1" x14ac:dyDescent="0.2">
      <c r="A17" s="401" t="s">
        <v>76</v>
      </c>
      <c r="B17" s="401"/>
      <c r="C17" s="401"/>
      <c r="D17" s="401"/>
      <c r="E17" s="401"/>
      <c r="F17" s="401"/>
      <c r="G17" s="401"/>
    </row>
    <row r="18" spans="1:7" ht="45" customHeight="1" x14ac:dyDescent="0.2">
      <c r="A18" s="401" t="s">
        <v>459</v>
      </c>
      <c r="B18" s="401"/>
      <c r="C18" s="401"/>
      <c r="D18" s="401"/>
      <c r="E18" s="401"/>
      <c r="F18" s="401"/>
      <c r="G18" s="401"/>
    </row>
    <row r="19" spans="1:7" ht="45" customHeight="1" x14ac:dyDescent="0.2">
      <c r="A19" s="401" t="s">
        <v>317</v>
      </c>
      <c r="B19" s="401"/>
      <c r="C19" s="401"/>
      <c r="D19" s="401"/>
      <c r="E19" s="401"/>
      <c r="F19" s="401"/>
      <c r="G19" s="401"/>
    </row>
    <row r="20" spans="1:7" ht="30" customHeight="1" thickBot="1" x14ac:dyDescent="0.25">
      <c r="A20" s="399" t="s">
        <v>318</v>
      </c>
      <c r="B20" s="399"/>
      <c r="C20" s="399"/>
      <c r="D20" s="399"/>
      <c r="E20" s="399"/>
      <c r="F20" s="399"/>
      <c r="G20" s="399"/>
    </row>
    <row r="21" spans="1:7" ht="15" customHeight="1" x14ac:dyDescent="0.3">
      <c r="E21" s="400" t="s">
        <v>470</v>
      </c>
      <c r="F21" s="400"/>
      <c r="G21" s="400"/>
    </row>
  </sheetData>
  <mergeCells count="8">
    <mergeCell ref="A19:G19"/>
    <mergeCell ref="A20:G20"/>
    <mergeCell ref="E21:G21"/>
    <mergeCell ref="A1:G1"/>
    <mergeCell ref="A3:G3"/>
    <mergeCell ref="A10:G10"/>
    <mergeCell ref="A17:G17"/>
    <mergeCell ref="A18:G18"/>
  </mergeCells>
  <hyperlinks>
    <hyperlink ref="E21" location="Content!A1" display="Back to Content Page" xr:uid="{13A930D7-758D-4C74-9745-224CA0BE982B}"/>
    <hyperlink ref="E21:G21" location="Contents!A1" display="Back to Contents Page" xr:uid="{83B6878D-8160-4A3E-B484-00BA6C066192}"/>
  </hyperlinks>
  <pageMargins left="0.59055118110236204" right="0" top="0.90551181102362199" bottom="0.27559055118110198" header="0.35433070866141703" footer="0.15748031496063"/>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C48A4-607B-4DF8-8E6F-65BCB0365CC0}">
  <sheetPr>
    <pageSetUpPr fitToPage="1"/>
  </sheetPr>
  <dimension ref="A1:G18"/>
  <sheetViews>
    <sheetView showGridLines="0" zoomScale="85" zoomScaleNormal="85" zoomScaleSheetLayoutView="100" workbookViewId="0">
      <selection sqref="A1:G1"/>
    </sheetView>
  </sheetViews>
  <sheetFormatPr defaultColWidth="9.140625" defaultRowHeight="18.75" customHeight="1" x14ac:dyDescent="0.2"/>
  <cols>
    <col min="1" max="1" width="38.7109375" style="12" customWidth="1"/>
    <col min="2" max="7" width="12.7109375" style="12" customWidth="1"/>
    <col min="8" max="16384" width="9.140625" style="12"/>
  </cols>
  <sheetData>
    <row r="1" spans="1:7" ht="20.100000000000001" customHeight="1" thickBot="1" x14ac:dyDescent="0.25">
      <c r="A1" s="398" t="s">
        <v>319</v>
      </c>
      <c r="B1" s="398"/>
      <c r="C1" s="398"/>
      <c r="D1" s="398"/>
      <c r="E1" s="398"/>
      <c r="F1" s="398"/>
      <c r="G1" s="398"/>
    </row>
    <row r="2" spans="1:7" ht="20.100000000000001" customHeight="1" thickBot="1" x14ac:dyDescent="0.35">
      <c r="A2" s="329"/>
      <c r="B2" s="310">
        <v>2018</v>
      </c>
      <c r="C2" s="310">
        <v>2019</v>
      </c>
      <c r="D2" s="310">
        <v>2020</v>
      </c>
      <c r="E2" s="310">
        <v>2021</v>
      </c>
      <c r="F2" s="310">
        <v>2022</v>
      </c>
      <c r="G2" s="310">
        <v>2023</v>
      </c>
    </row>
    <row r="3" spans="1:7" ht="20.100000000000001" customHeight="1" thickBot="1" x14ac:dyDescent="0.25">
      <c r="A3" s="405" t="s">
        <v>77</v>
      </c>
      <c r="B3" s="405"/>
      <c r="C3" s="405"/>
      <c r="D3" s="405"/>
      <c r="E3" s="405"/>
      <c r="F3" s="405"/>
      <c r="G3" s="405"/>
    </row>
    <row r="4" spans="1:7" ht="39.950000000000003" customHeight="1" thickBot="1" x14ac:dyDescent="0.25">
      <c r="A4" s="330" t="s">
        <v>320</v>
      </c>
      <c r="B4" s="331">
        <v>0.80700000000000005</v>
      </c>
      <c r="C4" s="331">
        <v>0.80400000000000005</v>
      </c>
      <c r="D4" s="331">
        <v>0.77300000000000002</v>
      </c>
      <c r="E4" s="331">
        <v>0.80400000000000005</v>
      </c>
      <c r="F4" s="331">
        <v>0.80100000000000005</v>
      </c>
      <c r="G4" s="331">
        <v>0.78300000000000003</v>
      </c>
    </row>
    <row r="5" spans="1:7" ht="39.950000000000003" customHeight="1" thickBot="1" x14ac:dyDescent="0.25">
      <c r="A5" s="332" t="s">
        <v>65</v>
      </c>
      <c r="B5" s="333">
        <v>3.5000000000000003E-2</v>
      </c>
      <c r="C5" s="333">
        <v>2.4E-2</v>
      </c>
      <c r="D5" s="333">
        <v>9.1999999999999998E-2</v>
      </c>
      <c r="E5" s="333">
        <v>4.4999999999999998E-2</v>
      </c>
      <c r="F5" s="333">
        <v>4.5999999999999999E-2</v>
      </c>
      <c r="G5" s="333">
        <v>3.5000000000000003E-2</v>
      </c>
    </row>
    <row r="6" spans="1:7" ht="39.950000000000003" customHeight="1" thickBot="1" x14ac:dyDescent="0.25">
      <c r="A6" s="332" t="s">
        <v>66</v>
      </c>
      <c r="B6" s="333">
        <v>0.156</v>
      </c>
      <c r="C6" s="333">
        <v>0.14399999999999999</v>
      </c>
      <c r="D6" s="333">
        <v>0.224</v>
      </c>
      <c r="E6" s="333">
        <v>0.17399999999999999</v>
      </c>
      <c r="F6" s="333">
        <v>0.13600000000000001</v>
      </c>
      <c r="G6" s="333">
        <v>0.13200000000000001</v>
      </c>
    </row>
    <row r="7" spans="1:7" ht="39.950000000000003" customHeight="1" thickBot="1" x14ac:dyDescent="0.25">
      <c r="A7" s="332" t="s">
        <v>67</v>
      </c>
      <c r="B7" s="333">
        <v>0.20899999999999999</v>
      </c>
      <c r="C7" s="333">
        <v>0.22</v>
      </c>
      <c r="D7" s="333">
        <v>0.19</v>
      </c>
      <c r="E7" s="333">
        <v>0.14499999999999999</v>
      </c>
      <c r="F7" s="333">
        <v>0.17799999999999999</v>
      </c>
      <c r="G7" s="333">
        <v>0.17899999999999999</v>
      </c>
    </row>
    <row r="8" spans="1:7" ht="39.950000000000003" customHeight="1" thickBot="1" x14ac:dyDescent="0.25">
      <c r="A8" s="332" t="s">
        <v>68</v>
      </c>
      <c r="B8" s="333">
        <v>0.40699999999999997</v>
      </c>
      <c r="C8" s="333">
        <v>0.41599999999999998</v>
      </c>
      <c r="D8" s="333">
        <v>0.26800000000000002</v>
      </c>
      <c r="E8" s="333">
        <v>0.44</v>
      </c>
      <c r="F8" s="333">
        <v>0.441</v>
      </c>
      <c r="G8" s="333">
        <v>0.437</v>
      </c>
    </row>
    <row r="9" spans="1:7" ht="39.950000000000003" customHeight="1" thickBot="1" x14ac:dyDescent="0.25">
      <c r="A9" s="330" t="s">
        <v>79</v>
      </c>
      <c r="B9" s="334">
        <v>2500</v>
      </c>
      <c r="C9" s="334">
        <v>2500</v>
      </c>
      <c r="D9" s="334">
        <v>2600</v>
      </c>
      <c r="E9" s="334">
        <v>2600</v>
      </c>
      <c r="F9" s="334">
        <v>3000</v>
      </c>
      <c r="G9" s="334">
        <v>3200</v>
      </c>
    </row>
    <row r="10" spans="1:7" ht="20.100000000000001" customHeight="1" thickBot="1" x14ac:dyDescent="0.25">
      <c r="A10" s="405" t="s">
        <v>78</v>
      </c>
      <c r="B10" s="405"/>
      <c r="C10" s="405"/>
      <c r="D10" s="405"/>
      <c r="E10" s="405"/>
      <c r="F10" s="405"/>
      <c r="G10" s="405"/>
    </row>
    <row r="11" spans="1:7" ht="39.950000000000003" customHeight="1" thickBot="1" x14ac:dyDescent="0.25">
      <c r="A11" s="330" t="s">
        <v>320</v>
      </c>
      <c r="B11" s="335">
        <v>0.77500000000000002</v>
      </c>
      <c r="C11" s="335">
        <v>0.70899999999999996</v>
      </c>
      <c r="D11" s="335">
        <v>0.747</v>
      </c>
      <c r="E11" s="335">
        <v>0.77200000000000002</v>
      </c>
      <c r="F11" s="335">
        <v>0.749</v>
      </c>
      <c r="G11" s="335">
        <v>0.77500000000000002</v>
      </c>
    </row>
    <row r="12" spans="1:7" ht="39.950000000000003" customHeight="1" thickBot="1" x14ac:dyDescent="0.25">
      <c r="A12" s="332" t="s">
        <v>65</v>
      </c>
      <c r="B12" s="333">
        <v>2.5000000000000001E-2</v>
      </c>
      <c r="C12" s="333">
        <v>2.8000000000000001E-2</v>
      </c>
      <c r="D12" s="333">
        <v>6.8000000000000005E-2</v>
      </c>
      <c r="E12" s="333">
        <v>3.5999999999999997E-2</v>
      </c>
      <c r="F12" s="333">
        <v>3.3000000000000002E-2</v>
      </c>
      <c r="G12" s="333">
        <v>2.4E-2</v>
      </c>
    </row>
    <row r="13" spans="1:7" ht="39.950000000000003" customHeight="1" thickBot="1" x14ac:dyDescent="0.25">
      <c r="A13" s="332" t="s">
        <v>66</v>
      </c>
      <c r="B13" s="333">
        <v>0.25600000000000001</v>
      </c>
      <c r="C13" s="333">
        <v>0.27200000000000002</v>
      </c>
      <c r="D13" s="333">
        <v>0.26800000000000002</v>
      </c>
      <c r="E13" s="333">
        <v>0.218</v>
      </c>
      <c r="F13" s="333">
        <v>0.2</v>
      </c>
      <c r="G13" s="333">
        <v>0.29799999999999999</v>
      </c>
    </row>
    <row r="14" spans="1:7" ht="39.950000000000003" customHeight="1" thickBot="1" x14ac:dyDescent="0.25">
      <c r="A14" s="332" t="s">
        <v>67</v>
      </c>
      <c r="B14" s="333">
        <v>0.127</v>
      </c>
      <c r="C14" s="333">
        <v>0.11</v>
      </c>
      <c r="D14" s="333">
        <v>0.17</v>
      </c>
      <c r="E14" s="333">
        <v>0.14000000000000001</v>
      </c>
      <c r="F14" s="333">
        <v>0.13200000000000001</v>
      </c>
      <c r="G14" s="333">
        <v>0.184</v>
      </c>
    </row>
    <row r="15" spans="1:7" ht="39.950000000000003" customHeight="1" thickBot="1" x14ac:dyDescent="0.25">
      <c r="A15" s="332" t="s">
        <v>68</v>
      </c>
      <c r="B15" s="333">
        <v>0.36599999999999999</v>
      </c>
      <c r="C15" s="333">
        <v>0.29799999999999999</v>
      </c>
      <c r="D15" s="333">
        <v>0.24099999999999999</v>
      </c>
      <c r="E15" s="333">
        <v>0.378</v>
      </c>
      <c r="F15" s="333">
        <v>0.38500000000000001</v>
      </c>
      <c r="G15" s="333">
        <v>0.26800000000000002</v>
      </c>
    </row>
    <row r="16" spans="1:7" ht="39.950000000000003" customHeight="1" x14ac:dyDescent="0.2">
      <c r="A16" s="330" t="s">
        <v>79</v>
      </c>
      <c r="B16" s="334">
        <v>2100</v>
      </c>
      <c r="C16" s="334">
        <v>2100</v>
      </c>
      <c r="D16" s="334">
        <v>2000</v>
      </c>
      <c r="E16" s="334">
        <v>2300</v>
      </c>
      <c r="F16" s="334">
        <v>2400</v>
      </c>
      <c r="G16" s="334">
        <v>2600</v>
      </c>
    </row>
    <row r="17" spans="1:7" ht="20.100000000000001" customHeight="1" thickBot="1" x14ac:dyDescent="0.25">
      <c r="A17" s="399" t="s">
        <v>80</v>
      </c>
      <c r="B17" s="399"/>
      <c r="C17" s="399"/>
      <c r="D17" s="399"/>
      <c r="E17" s="399"/>
      <c r="F17" s="399"/>
      <c r="G17" s="399"/>
    </row>
    <row r="18" spans="1:7" ht="18.75" customHeight="1" x14ac:dyDescent="0.3">
      <c r="E18" s="400" t="s">
        <v>470</v>
      </c>
      <c r="F18" s="400"/>
      <c r="G18" s="400"/>
    </row>
  </sheetData>
  <mergeCells count="5">
    <mergeCell ref="A17:G17"/>
    <mergeCell ref="A1:G1"/>
    <mergeCell ref="A3:G3"/>
    <mergeCell ref="A10:G10"/>
    <mergeCell ref="E18:G18"/>
  </mergeCells>
  <hyperlinks>
    <hyperlink ref="E18" location="Content!A1" display="Back to Content Page" xr:uid="{77EDE4F4-040F-4DE9-88CE-09D04C5C5E67}"/>
    <hyperlink ref="E18:G18" location="Contents!A1" display="Back to Contents Page" xr:uid="{C95A96FB-8082-4CF7-B9DF-8448465A73B3}"/>
  </hyperlinks>
  <pageMargins left="0.59055118110236204" right="0" top="0.90551181102362199" bottom="0.27559055118110198" header="0.35433070866141703" footer="0.1574803149606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29"/>
  <sheetViews>
    <sheetView showGridLines="0" zoomScale="85" zoomScaleNormal="85" zoomScaleSheetLayoutView="90" workbookViewId="0">
      <selection sqref="A1:Q1"/>
    </sheetView>
  </sheetViews>
  <sheetFormatPr defaultColWidth="9.140625" defaultRowHeight="15.75" x14ac:dyDescent="0.25"/>
  <cols>
    <col min="1" max="1" width="28.7109375" style="269" customWidth="1"/>
    <col min="2" max="4" width="10.7109375" style="269" customWidth="1"/>
    <col min="5" max="10" width="10.7109375" style="271" customWidth="1"/>
    <col min="11" max="17" width="10.7109375" style="269" customWidth="1"/>
    <col min="18" max="21" width="9.140625" style="269"/>
    <col min="22" max="22" width="9.140625" style="270"/>
    <col min="23" max="23" width="9.140625" style="269"/>
    <col min="24" max="16384" width="9.140625" style="253"/>
  </cols>
  <sheetData>
    <row r="1" spans="1:17" ht="20.100000000000001" customHeight="1" thickBot="1" x14ac:dyDescent="0.3">
      <c r="A1" s="398" t="s">
        <v>321</v>
      </c>
      <c r="B1" s="398"/>
      <c r="C1" s="398"/>
      <c r="D1" s="398"/>
      <c r="E1" s="398"/>
      <c r="F1" s="398"/>
      <c r="G1" s="398"/>
      <c r="H1" s="398"/>
      <c r="I1" s="398"/>
      <c r="J1" s="398"/>
      <c r="K1" s="398"/>
      <c r="L1" s="398"/>
      <c r="M1" s="398"/>
      <c r="N1" s="398"/>
      <c r="O1" s="398"/>
      <c r="P1" s="398"/>
      <c r="Q1" s="398"/>
    </row>
    <row r="2" spans="1:17" ht="20.100000000000001" customHeight="1" thickBot="1" x14ac:dyDescent="0.35">
      <c r="A2" s="336"/>
      <c r="B2" s="337">
        <v>1960</v>
      </c>
      <c r="C2" s="337">
        <v>1970</v>
      </c>
      <c r="D2" s="337">
        <v>1980</v>
      </c>
      <c r="E2" s="337">
        <v>1990</v>
      </c>
      <c r="F2" s="337">
        <v>2000</v>
      </c>
      <c r="G2" s="337">
        <v>2010</v>
      </c>
      <c r="H2" s="337">
        <v>2014</v>
      </c>
      <c r="I2" s="337">
        <v>2015</v>
      </c>
      <c r="J2" s="337">
        <v>2016</v>
      </c>
      <c r="K2" s="337">
        <v>2017</v>
      </c>
      <c r="L2" s="337">
        <v>2018</v>
      </c>
      <c r="M2" s="337">
        <v>2019</v>
      </c>
      <c r="N2" s="337">
        <v>2020</v>
      </c>
      <c r="O2" s="337">
        <v>2021</v>
      </c>
      <c r="P2" s="337">
        <v>2022</v>
      </c>
      <c r="Q2" s="337">
        <v>2023</v>
      </c>
    </row>
    <row r="3" spans="1:17" ht="20.100000000000001" customHeight="1" thickBot="1" x14ac:dyDescent="0.3">
      <c r="A3" s="405" t="s">
        <v>1</v>
      </c>
      <c r="B3" s="405"/>
      <c r="C3" s="405"/>
      <c r="D3" s="405"/>
      <c r="E3" s="405"/>
      <c r="F3" s="405"/>
      <c r="G3" s="405"/>
      <c r="H3" s="405"/>
      <c r="I3" s="405"/>
      <c r="J3" s="405"/>
      <c r="K3" s="405"/>
      <c r="L3" s="405"/>
      <c r="M3" s="405"/>
      <c r="N3" s="405"/>
      <c r="O3" s="405"/>
      <c r="P3" s="405"/>
      <c r="Q3" s="405"/>
    </row>
    <row r="4" spans="1:17" ht="20.100000000000001" customHeight="1" thickBot="1" x14ac:dyDescent="0.3">
      <c r="A4" s="338" t="s">
        <v>3</v>
      </c>
      <c r="B4" s="339">
        <v>413</v>
      </c>
      <c r="C4" s="339">
        <v>388</v>
      </c>
      <c r="D4" s="339">
        <v>313</v>
      </c>
      <c r="E4" s="339">
        <v>200</v>
      </c>
      <c r="F4" s="339">
        <v>195</v>
      </c>
      <c r="G4" s="339">
        <v>173</v>
      </c>
      <c r="H4" s="300">
        <v>185</v>
      </c>
      <c r="I4" s="300">
        <v>182</v>
      </c>
      <c r="J4" s="300">
        <v>185</v>
      </c>
      <c r="K4" s="300">
        <v>185</v>
      </c>
      <c r="L4" s="300">
        <v>186</v>
      </c>
      <c r="M4" s="300">
        <v>179</v>
      </c>
      <c r="N4" s="300">
        <v>180</v>
      </c>
      <c r="O4" s="300">
        <v>181</v>
      </c>
      <c r="P4" s="300">
        <v>180</v>
      </c>
      <c r="Q4" s="300">
        <v>177</v>
      </c>
    </row>
    <row r="5" spans="1:17" ht="20.100000000000001" customHeight="1" thickBot="1" x14ac:dyDescent="0.3">
      <c r="A5" s="341" t="s">
        <v>4</v>
      </c>
      <c r="B5" s="340">
        <v>165</v>
      </c>
      <c r="C5" s="340">
        <v>198</v>
      </c>
      <c r="D5" s="340">
        <v>199</v>
      </c>
      <c r="E5" s="340">
        <v>157</v>
      </c>
      <c r="F5" s="340">
        <v>155</v>
      </c>
      <c r="G5" s="340">
        <v>132</v>
      </c>
      <c r="H5" s="297">
        <v>144</v>
      </c>
      <c r="I5" s="297">
        <v>141</v>
      </c>
      <c r="J5" s="297">
        <v>144</v>
      </c>
      <c r="K5" s="297">
        <v>144</v>
      </c>
      <c r="L5" s="297">
        <v>145</v>
      </c>
      <c r="M5" s="297">
        <v>138</v>
      </c>
      <c r="N5" s="297">
        <v>139</v>
      </c>
      <c r="O5" s="297">
        <v>140</v>
      </c>
      <c r="P5" s="297">
        <v>139</v>
      </c>
      <c r="Q5" s="297">
        <v>136</v>
      </c>
    </row>
    <row r="6" spans="1:17" ht="20.100000000000001" customHeight="1" thickBot="1" x14ac:dyDescent="0.3">
      <c r="A6" s="341" t="s">
        <v>5</v>
      </c>
      <c r="B6" s="340">
        <v>248</v>
      </c>
      <c r="C6" s="340">
        <v>190</v>
      </c>
      <c r="D6" s="340">
        <v>114</v>
      </c>
      <c r="E6" s="340">
        <v>43</v>
      </c>
      <c r="F6" s="340">
        <v>40</v>
      </c>
      <c r="G6" s="340">
        <v>41</v>
      </c>
      <c r="H6" s="297">
        <v>41</v>
      </c>
      <c r="I6" s="297">
        <v>41</v>
      </c>
      <c r="J6" s="297">
        <v>41</v>
      </c>
      <c r="K6" s="297">
        <v>41</v>
      </c>
      <c r="L6" s="297">
        <v>41</v>
      </c>
      <c r="M6" s="297">
        <v>41</v>
      </c>
      <c r="N6" s="297">
        <v>41</v>
      </c>
      <c r="O6" s="297">
        <v>41</v>
      </c>
      <c r="P6" s="297">
        <v>41</v>
      </c>
      <c r="Q6" s="297">
        <v>41</v>
      </c>
    </row>
    <row r="7" spans="1:17" ht="20.100000000000001" customHeight="1" thickBot="1" x14ac:dyDescent="0.3">
      <c r="A7" s="405" t="s">
        <v>2</v>
      </c>
      <c r="B7" s="405"/>
      <c r="C7" s="405"/>
      <c r="D7" s="405"/>
      <c r="E7" s="405"/>
      <c r="F7" s="405"/>
      <c r="G7" s="405"/>
      <c r="H7" s="405"/>
      <c r="I7" s="405"/>
      <c r="J7" s="405"/>
      <c r="K7" s="405"/>
      <c r="L7" s="405"/>
      <c r="M7" s="405"/>
      <c r="N7" s="405"/>
      <c r="O7" s="405"/>
      <c r="P7" s="405"/>
      <c r="Q7" s="405"/>
    </row>
    <row r="8" spans="1:17" ht="20.100000000000001" customHeight="1" thickBot="1" x14ac:dyDescent="0.3">
      <c r="A8" s="338" t="s">
        <v>3</v>
      </c>
      <c r="B8" s="339">
        <v>48</v>
      </c>
      <c r="C8" s="339">
        <v>85</v>
      </c>
      <c r="D8" s="339">
        <v>107</v>
      </c>
      <c r="E8" s="339">
        <v>133</v>
      </c>
      <c r="F8" s="339">
        <v>157</v>
      </c>
      <c r="G8" s="339">
        <v>155</v>
      </c>
      <c r="H8" s="300">
        <v>154</v>
      </c>
      <c r="I8" s="300">
        <v>154</v>
      </c>
      <c r="J8" s="300">
        <v>150</v>
      </c>
      <c r="K8" s="300">
        <v>143</v>
      </c>
      <c r="L8" s="300">
        <v>139</v>
      </c>
      <c r="M8" s="300">
        <v>136</v>
      </c>
      <c r="N8" s="300">
        <v>136</v>
      </c>
      <c r="O8" s="300">
        <v>136</v>
      </c>
      <c r="P8" s="300">
        <v>136</v>
      </c>
      <c r="Q8" s="300">
        <v>132</v>
      </c>
    </row>
    <row r="9" spans="1:17" ht="20.100000000000001" customHeight="1" thickBot="1" x14ac:dyDescent="0.3">
      <c r="A9" s="341" t="s">
        <v>4</v>
      </c>
      <c r="B9" s="340">
        <v>27</v>
      </c>
      <c r="C9" s="340">
        <v>68</v>
      </c>
      <c r="D9" s="340">
        <v>84</v>
      </c>
      <c r="E9" s="340">
        <v>102</v>
      </c>
      <c r="F9" s="340">
        <v>123</v>
      </c>
      <c r="G9" s="340">
        <v>120</v>
      </c>
      <c r="H9" s="297">
        <v>119</v>
      </c>
      <c r="I9" s="297">
        <v>119</v>
      </c>
      <c r="J9" s="297">
        <v>115</v>
      </c>
      <c r="K9" s="297">
        <v>108</v>
      </c>
      <c r="L9" s="297">
        <v>104</v>
      </c>
      <c r="M9" s="297">
        <v>101</v>
      </c>
      <c r="N9" s="297">
        <v>101</v>
      </c>
      <c r="O9" s="297">
        <v>101</v>
      </c>
      <c r="P9" s="297">
        <v>101</v>
      </c>
      <c r="Q9" s="297">
        <v>97</v>
      </c>
    </row>
    <row r="10" spans="1:17" ht="20.100000000000001" customHeight="1" thickBot="1" x14ac:dyDescent="0.3">
      <c r="A10" s="341" t="s">
        <v>5</v>
      </c>
      <c r="B10" s="340">
        <v>21</v>
      </c>
      <c r="C10" s="340">
        <v>17</v>
      </c>
      <c r="D10" s="340">
        <v>23</v>
      </c>
      <c r="E10" s="340">
        <v>27</v>
      </c>
      <c r="F10" s="340">
        <v>28</v>
      </c>
      <c r="G10" s="340">
        <v>28</v>
      </c>
      <c r="H10" s="297">
        <v>28</v>
      </c>
      <c r="I10" s="297">
        <v>28</v>
      </c>
      <c r="J10" s="297">
        <v>28</v>
      </c>
      <c r="K10" s="297">
        <v>28</v>
      </c>
      <c r="L10" s="297">
        <v>28</v>
      </c>
      <c r="M10" s="297">
        <v>28</v>
      </c>
      <c r="N10" s="297">
        <v>28</v>
      </c>
      <c r="O10" s="297">
        <v>28</v>
      </c>
      <c r="P10" s="297">
        <v>28</v>
      </c>
      <c r="Q10" s="297">
        <v>28</v>
      </c>
    </row>
    <row r="11" spans="1:17" ht="20.100000000000001" customHeight="1" thickBot="1" x14ac:dyDescent="0.3">
      <c r="A11" s="341" t="s">
        <v>6</v>
      </c>
      <c r="B11" s="340" t="s">
        <v>87</v>
      </c>
      <c r="C11" s="340" t="s">
        <v>87</v>
      </c>
      <c r="D11" s="340" t="s">
        <v>87</v>
      </c>
      <c r="E11" s="340">
        <v>4</v>
      </c>
      <c r="F11" s="340">
        <v>6</v>
      </c>
      <c r="G11" s="340">
        <v>3</v>
      </c>
      <c r="H11" s="297">
        <v>2</v>
      </c>
      <c r="I11" s="297">
        <v>2</v>
      </c>
      <c r="J11" s="297">
        <v>2</v>
      </c>
      <c r="K11" s="297">
        <v>2</v>
      </c>
      <c r="L11" s="297">
        <v>2</v>
      </c>
      <c r="M11" s="297">
        <v>2</v>
      </c>
      <c r="N11" s="297">
        <v>2</v>
      </c>
      <c r="O11" s="297">
        <v>2</v>
      </c>
      <c r="P11" s="297">
        <v>2</v>
      </c>
      <c r="Q11" s="297">
        <v>2</v>
      </c>
    </row>
    <row r="12" spans="1:17" ht="20.100000000000001" customHeight="1" thickBot="1" x14ac:dyDescent="0.3">
      <c r="A12" s="341" t="s">
        <v>7</v>
      </c>
      <c r="B12" s="340" t="s">
        <v>87</v>
      </c>
      <c r="C12" s="340" t="s">
        <v>87</v>
      </c>
      <c r="D12" s="340" t="s">
        <v>87</v>
      </c>
      <c r="E12" s="340" t="s">
        <v>87</v>
      </c>
      <c r="F12" s="340" t="s">
        <v>87</v>
      </c>
      <c r="G12" s="340">
        <v>2</v>
      </c>
      <c r="H12" s="297">
        <v>1</v>
      </c>
      <c r="I12" s="297">
        <v>1</v>
      </c>
      <c r="J12" s="297">
        <v>1</v>
      </c>
      <c r="K12" s="297">
        <v>1</v>
      </c>
      <c r="L12" s="297">
        <v>1</v>
      </c>
      <c r="M12" s="297">
        <v>1</v>
      </c>
      <c r="N12" s="297">
        <v>1</v>
      </c>
      <c r="O12" s="297">
        <v>1</v>
      </c>
      <c r="P12" s="297">
        <v>1</v>
      </c>
      <c r="Q12" s="297">
        <v>1</v>
      </c>
    </row>
    <row r="13" spans="1:17" ht="20.100000000000001" customHeight="1" thickBot="1" x14ac:dyDescent="0.3">
      <c r="A13" s="341" t="s">
        <v>8</v>
      </c>
      <c r="B13" s="340" t="s">
        <v>87</v>
      </c>
      <c r="C13" s="340" t="s">
        <v>87</v>
      </c>
      <c r="D13" s="340" t="s">
        <v>87</v>
      </c>
      <c r="E13" s="340" t="s">
        <v>87</v>
      </c>
      <c r="F13" s="340" t="s">
        <v>87</v>
      </c>
      <c r="G13" s="340">
        <v>2</v>
      </c>
      <c r="H13" s="297">
        <v>4</v>
      </c>
      <c r="I13" s="297">
        <v>4</v>
      </c>
      <c r="J13" s="297">
        <v>4</v>
      </c>
      <c r="K13" s="297">
        <v>4</v>
      </c>
      <c r="L13" s="297">
        <v>4</v>
      </c>
      <c r="M13" s="297">
        <v>4</v>
      </c>
      <c r="N13" s="297">
        <v>4</v>
      </c>
      <c r="O13" s="297">
        <v>4</v>
      </c>
      <c r="P13" s="297">
        <v>4</v>
      </c>
      <c r="Q13" s="297">
        <v>4</v>
      </c>
    </row>
    <row r="14" spans="1:17" ht="20.100000000000001" customHeight="1" thickBot="1" x14ac:dyDescent="0.3">
      <c r="A14" s="405" t="s">
        <v>191</v>
      </c>
      <c r="B14" s="405"/>
      <c r="C14" s="405"/>
      <c r="D14" s="405"/>
      <c r="E14" s="405"/>
      <c r="F14" s="405"/>
      <c r="G14" s="405"/>
      <c r="H14" s="405"/>
      <c r="I14" s="405"/>
      <c r="J14" s="405"/>
      <c r="K14" s="405"/>
      <c r="L14" s="405"/>
      <c r="M14" s="405"/>
      <c r="N14" s="405"/>
      <c r="O14" s="405"/>
      <c r="P14" s="405"/>
      <c r="Q14" s="405"/>
    </row>
    <row r="15" spans="1:17" ht="20.100000000000001" customHeight="1" thickBot="1" x14ac:dyDescent="0.3">
      <c r="A15" s="338" t="s">
        <v>3</v>
      </c>
      <c r="B15" s="339">
        <v>32</v>
      </c>
      <c r="C15" s="339">
        <v>30</v>
      </c>
      <c r="D15" s="339">
        <v>23</v>
      </c>
      <c r="E15" s="339">
        <v>9</v>
      </c>
      <c r="F15" s="339">
        <v>6</v>
      </c>
      <c r="G15" s="339">
        <v>15</v>
      </c>
      <c r="H15" s="300">
        <v>16</v>
      </c>
      <c r="I15" s="300">
        <v>16</v>
      </c>
      <c r="J15" s="300">
        <v>16</v>
      </c>
      <c r="K15" s="300">
        <v>16</v>
      </c>
      <c r="L15" s="300">
        <v>16</v>
      </c>
      <c r="M15" s="300">
        <v>16</v>
      </c>
      <c r="N15" s="300">
        <v>16</v>
      </c>
      <c r="O15" s="300">
        <v>16</v>
      </c>
      <c r="P15" s="300">
        <v>16</v>
      </c>
      <c r="Q15" s="300">
        <v>16</v>
      </c>
    </row>
    <row r="16" spans="1:17" ht="20.100000000000001" customHeight="1" thickBot="1" x14ac:dyDescent="0.3">
      <c r="A16" s="341" t="s">
        <v>4</v>
      </c>
      <c r="B16" s="340">
        <v>1</v>
      </c>
      <c r="C16" s="340" t="s">
        <v>87</v>
      </c>
      <c r="D16" s="340" t="s">
        <v>87</v>
      </c>
      <c r="E16" s="340" t="s">
        <v>87</v>
      </c>
      <c r="F16" s="340" t="s">
        <v>87</v>
      </c>
      <c r="G16" s="340">
        <v>5</v>
      </c>
      <c r="H16" s="297">
        <v>4</v>
      </c>
      <c r="I16" s="297">
        <v>4</v>
      </c>
      <c r="J16" s="297">
        <v>4</v>
      </c>
      <c r="K16" s="297">
        <v>4</v>
      </c>
      <c r="L16" s="297">
        <v>4</v>
      </c>
      <c r="M16" s="297">
        <v>4</v>
      </c>
      <c r="N16" s="297">
        <v>4</v>
      </c>
      <c r="O16" s="297">
        <v>4</v>
      </c>
      <c r="P16" s="297">
        <v>4</v>
      </c>
      <c r="Q16" s="297">
        <v>4</v>
      </c>
    </row>
    <row r="17" spans="1:23" ht="20.100000000000001" customHeight="1" thickBot="1" x14ac:dyDescent="0.3">
      <c r="A17" s="341" t="s">
        <v>5</v>
      </c>
      <c r="B17" s="340">
        <v>31</v>
      </c>
      <c r="C17" s="340">
        <v>30</v>
      </c>
      <c r="D17" s="340">
        <v>23</v>
      </c>
      <c r="E17" s="340">
        <v>7</v>
      </c>
      <c r="F17" s="340">
        <v>4</v>
      </c>
      <c r="G17" s="340">
        <v>3</v>
      </c>
      <c r="H17" s="297">
        <v>3</v>
      </c>
      <c r="I17" s="297">
        <v>3</v>
      </c>
      <c r="J17" s="297">
        <v>3</v>
      </c>
      <c r="K17" s="297">
        <v>3</v>
      </c>
      <c r="L17" s="297">
        <v>3</v>
      </c>
      <c r="M17" s="297">
        <v>3</v>
      </c>
      <c r="N17" s="297">
        <v>3</v>
      </c>
      <c r="O17" s="297">
        <v>3</v>
      </c>
      <c r="P17" s="297">
        <v>3</v>
      </c>
      <c r="Q17" s="297">
        <v>3</v>
      </c>
    </row>
    <row r="18" spans="1:23" ht="20.100000000000001" customHeight="1" thickBot="1" x14ac:dyDescent="0.3">
      <c r="A18" s="341" t="s">
        <v>6</v>
      </c>
      <c r="B18" s="340" t="s">
        <v>87</v>
      </c>
      <c r="C18" s="340" t="s">
        <v>87</v>
      </c>
      <c r="D18" s="340" t="s">
        <v>87</v>
      </c>
      <c r="E18" s="340">
        <v>2</v>
      </c>
      <c r="F18" s="340">
        <v>2</v>
      </c>
      <c r="G18" s="340">
        <v>5</v>
      </c>
      <c r="H18" s="297">
        <v>6</v>
      </c>
      <c r="I18" s="297">
        <v>6</v>
      </c>
      <c r="J18" s="297">
        <v>6</v>
      </c>
      <c r="K18" s="297">
        <v>6</v>
      </c>
      <c r="L18" s="297">
        <v>6</v>
      </c>
      <c r="M18" s="297">
        <v>6</v>
      </c>
      <c r="N18" s="297">
        <v>6</v>
      </c>
      <c r="O18" s="297">
        <v>6</v>
      </c>
      <c r="P18" s="297">
        <v>6</v>
      </c>
      <c r="Q18" s="297">
        <v>6</v>
      </c>
    </row>
    <row r="19" spans="1:23" ht="20.100000000000001" customHeight="1" thickBot="1" x14ac:dyDescent="0.3">
      <c r="A19" s="341" t="s">
        <v>7</v>
      </c>
      <c r="B19" s="340" t="s">
        <v>87</v>
      </c>
      <c r="C19" s="340" t="s">
        <v>87</v>
      </c>
      <c r="D19" s="340" t="s">
        <v>87</v>
      </c>
      <c r="E19" s="340" t="s">
        <v>87</v>
      </c>
      <c r="F19" s="340" t="s">
        <v>87</v>
      </c>
      <c r="G19" s="340">
        <v>2</v>
      </c>
      <c r="H19" s="297">
        <v>3</v>
      </c>
      <c r="I19" s="297">
        <v>3</v>
      </c>
      <c r="J19" s="297">
        <v>3</v>
      </c>
      <c r="K19" s="297">
        <v>3</v>
      </c>
      <c r="L19" s="297">
        <v>3</v>
      </c>
      <c r="M19" s="297">
        <v>3</v>
      </c>
      <c r="N19" s="297">
        <v>3</v>
      </c>
      <c r="O19" s="297">
        <v>3</v>
      </c>
      <c r="P19" s="297">
        <v>3</v>
      </c>
      <c r="Q19" s="297">
        <v>3</v>
      </c>
    </row>
    <row r="20" spans="1:23" ht="20.100000000000001" customHeight="1" thickBot="1" x14ac:dyDescent="0.3">
      <c r="A20" s="405" t="s">
        <v>82</v>
      </c>
      <c r="B20" s="405"/>
      <c r="C20" s="405"/>
      <c r="D20" s="405"/>
      <c r="E20" s="405"/>
      <c r="F20" s="405"/>
      <c r="G20" s="405"/>
      <c r="H20" s="405"/>
      <c r="I20" s="405"/>
      <c r="J20" s="405"/>
      <c r="K20" s="405"/>
      <c r="L20" s="405"/>
      <c r="M20" s="405"/>
      <c r="N20" s="405"/>
      <c r="O20" s="405"/>
      <c r="P20" s="405"/>
      <c r="Q20" s="405"/>
    </row>
    <row r="21" spans="1:23" ht="20.100000000000001" customHeight="1" thickBot="1" x14ac:dyDescent="0.3">
      <c r="A21" s="338" t="s">
        <v>3</v>
      </c>
      <c r="B21" s="339" t="s">
        <v>87</v>
      </c>
      <c r="C21" s="339">
        <v>1</v>
      </c>
      <c r="D21" s="339">
        <v>7</v>
      </c>
      <c r="E21" s="339">
        <v>18</v>
      </c>
      <c r="F21" s="339">
        <v>17</v>
      </c>
      <c r="G21" s="339">
        <v>13</v>
      </c>
      <c r="H21" s="300">
        <v>14</v>
      </c>
      <c r="I21" s="300">
        <v>14</v>
      </c>
      <c r="J21" s="300">
        <v>14</v>
      </c>
      <c r="K21" s="300">
        <v>15</v>
      </c>
      <c r="L21" s="300">
        <v>15</v>
      </c>
      <c r="M21" s="300">
        <v>11</v>
      </c>
      <c r="N21" s="300">
        <v>11</v>
      </c>
      <c r="O21" s="300">
        <v>11</v>
      </c>
      <c r="P21" s="300">
        <v>11</v>
      </c>
      <c r="Q21" s="300">
        <v>11</v>
      </c>
    </row>
    <row r="22" spans="1:23" ht="20.100000000000001" customHeight="1" thickBot="1" x14ac:dyDescent="0.3">
      <c r="A22" s="341" t="s">
        <v>322</v>
      </c>
      <c r="B22" s="340" t="s">
        <v>87</v>
      </c>
      <c r="C22" s="340">
        <v>1</v>
      </c>
      <c r="D22" s="340">
        <v>2</v>
      </c>
      <c r="E22" s="340">
        <v>9</v>
      </c>
      <c r="F22" s="340">
        <v>10</v>
      </c>
      <c r="G22" s="340">
        <v>8</v>
      </c>
      <c r="H22" s="297">
        <v>9</v>
      </c>
      <c r="I22" s="297">
        <v>9</v>
      </c>
      <c r="J22" s="297">
        <v>9</v>
      </c>
      <c r="K22" s="297">
        <v>10</v>
      </c>
      <c r="L22" s="297">
        <v>10</v>
      </c>
      <c r="M22" s="297">
        <v>6</v>
      </c>
      <c r="N22" s="297">
        <v>6</v>
      </c>
      <c r="O22" s="297">
        <v>6</v>
      </c>
      <c r="P22" s="297">
        <v>6</v>
      </c>
      <c r="Q22" s="297">
        <v>6</v>
      </c>
    </row>
    <row r="23" spans="1:23" ht="20.100000000000001" customHeight="1" thickBot="1" x14ac:dyDescent="0.3">
      <c r="A23" s="341" t="s">
        <v>323</v>
      </c>
      <c r="B23" s="340" t="s">
        <v>87</v>
      </c>
      <c r="C23" s="340" t="s">
        <v>87</v>
      </c>
      <c r="D23" s="340">
        <v>5</v>
      </c>
      <c r="E23" s="340">
        <v>5</v>
      </c>
      <c r="F23" s="340">
        <v>5</v>
      </c>
      <c r="G23" s="340">
        <v>4</v>
      </c>
      <c r="H23" s="297">
        <v>4</v>
      </c>
      <c r="I23" s="297">
        <v>4</v>
      </c>
      <c r="J23" s="297">
        <v>4</v>
      </c>
      <c r="K23" s="297">
        <v>4</v>
      </c>
      <c r="L23" s="297">
        <v>4</v>
      </c>
      <c r="M23" s="297">
        <v>4</v>
      </c>
      <c r="N23" s="297">
        <v>4</v>
      </c>
      <c r="O23" s="297">
        <v>4</v>
      </c>
      <c r="P23" s="297">
        <v>4</v>
      </c>
      <c r="Q23" s="297">
        <v>4</v>
      </c>
    </row>
    <row r="24" spans="1:23" ht="20.100000000000001" customHeight="1" x14ac:dyDescent="0.25">
      <c r="A24" s="341" t="s">
        <v>324</v>
      </c>
      <c r="B24" s="340" t="s">
        <v>87</v>
      </c>
      <c r="C24" s="340" t="s">
        <v>87</v>
      </c>
      <c r="D24" s="340" t="s">
        <v>87</v>
      </c>
      <c r="E24" s="340">
        <v>4</v>
      </c>
      <c r="F24" s="340">
        <v>2</v>
      </c>
      <c r="G24" s="340">
        <v>1</v>
      </c>
      <c r="H24" s="297">
        <v>1</v>
      </c>
      <c r="I24" s="297">
        <v>1</v>
      </c>
      <c r="J24" s="297">
        <v>1</v>
      </c>
      <c r="K24" s="297">
        <v>1</v>
      </c>
      <c r="L24" s="297">
        <v>1</v>
      </c>
      <c r="M24" s="297">
        <v>1</v>
      </c>
      <c r="N24" s="297">
        <v>1</v>
      </c>
      <c r="O24" s="297">
        <v>1</v>
      </c>
      <c r="P24" s="297">
        <v>1</v>
      </c>
      <c r="Q24" s="297">
        <v>1</v>
      </c>
    </row>
    <row r="25" spans="1:23" s="31" customFormat="1" ht="15" customHeight="1" x14ac:dyDescent="0.2">
      <c r="A25" s="401" t="s">
        <v>325</v>
      </c>
      <c r="B25" s="401"/>
      <c r="C25" s="401"/>
      <c r="D25" s="401"/>
      <c r="E25" s="401"/>
      <c r="F25" s="401"/>
      <c r="G25" s="401"/>
      <c r="H25" s="401"/>
      <c r="I25" s="401"/>
      <c r="J25" s="401"/>
      <c r="K25" s="401"/>
      <c r="L25" s="401"/>
      <c r="M25" s="401"/>
      <c r="N25" s="401"/>
      <c r="O25" s="401"/>
      <c r="P25" s="401"/>
      <c r="Q25" s="401"/>
      <c r="R25" s="266"/>
      <c r="S25" s="266"/>
      <c r="T25" s="266"/>
      <c r="U25" s="266"/>
      <c r="V25" s="267"/>
      <c r="W25" s="266"/>
    </row>
    <row r="26" spans="1:23" s="31" customFormat="1" ht="15" customHeight="1" x14ac:dyDescent="0.2">
      <c r="A26" s="401" t="s">
        <v>326</v>
      </c>
      <c r="B26" s="401"/>
      <c r="C26" s="401"/>
      <c r="D26" s="401"/>
      <c r="E26" s="401"/>
      <c r="F26" s="401"/>
      <c r="G26" s="401"/>
      <c r="H26" s="401"/>
      <c r="I26" s="401"/>
      <c r="J26" s="401"/>
      <c r="K26" s="401"/>
      <c r="L26" s="401"/>
      <c r="M26" s="401"/>
      <c r="N26" s="401"/>
      <c r="O26" s="401"/>
      <c r="P26" s="401"/>
      <c r="Q26" s="401"/>
      <c r="R26" s="266"/>
      <c r="S26" s="266"/>
      <c r="T26" s="266"/>
      <c r="U26" s="266"/>
      <c r="V26" s="267"/>
      <c r="W26" s="266"/>
    </row>
    <row r="27" spans="1:23" s="31" customFormat="1" ht="15" customHeight="1" x14ac:dyDescent="0.2">
      <c r="A27" s="401" t="s">
        <v>327</v>
      </c>
      <c r="B27" s="401"/>
      <c r="C27" s="401"/>
      <c r="D27" s="401"/>
      <c r="E27" s="401"/>
      <c r="F27" s="401"/>
      <c r="G27" s="401"/>
      <c r="H27" s="401"/>
      <c r="I27" s="401"/>
      <c r="J27" s="401"/>
      <c r="K27" s="401"/>
      <c r="L27" s="401"/>
      <c r="M27" s="401"/>
      <c r="N27" s="401"/>
      <c r="O27" s="401"/>
      <c r="P27" s="401"/>
      <c r="Q27" s="401"/>
      <c r="R27" s="266"/>
      <c r="S27" s="266"/>
      <c r="T27" s="266"/>
      <c r="U27" s="266"/>
      <c r="V27" s="267"/>
      <c r="W27" s="266"/>
    </row>
    <row r="28" spans="1:23" s="31" customFormat="1" ht="15" customHeight="1" thickBot="1" x14ac:dyDescent="0.25">
      <c r="A28" s="399" t="s">
        <v>328</v>
      </c>
      <c r="B28" s="399"/>
      <c r="C28" s="399"/>
      <c r="D28" s="399"/>
      <c r="E28" s="399"/>
      <c r="F28" s="399"/>
      <c r="G28" s="399"/>
      <c r="H28" s="399"/>
      <c r="I28" s="399"/>
      <c r="J28" s="399"/>
      <c r="K28" s="399"/>
      <c r="L28" s="399"/>
      <c r="M28" s="399"/>
      <c r="N28" s="399"/>
      <c r="O28" s="399"/>
      <c r="P28" s="399"/>
      <c r="Q28" s="399"/>
      <c r="R28" s="266"/>
      <c r="S28" s="266"/>
      <c r="T28" s="266"/>
      <c r="U28" s="266"/>
      <c r="V28" s="267"/>
      <c r="W28" s="266"/>
    </row>
    <row r="29" spans="1:23" ht="16.5" x14ac:dyDescent="0.3">
      <c r="O29" s="400" t="s">
        <v>470</v>
      </c>
      <c r="P29" s="400"/>
      <c r="Q29" s="400"/>
    </row>
  </sheetData>
  <customSheetViews>
    <customSheetView guid="{81E5D7E7-16ED-4014-84DC-4F821D3604F8}" showPageBreaks="1" showGridLines="0" printArea="1" view="pageBreakPreview">
      <selection activeCell="H4" sqref="H4:H5"/>
      <rowBreaks count="1" manualBreakCount="1">
        <brk id="29" max="21" man="1"/>
      </rowBreaks>
      <pageMargins left="0" right="0" top="0" bottom="0" header="0" footer="0"/>
      <printOptions horizontalCentered="1" verticalCentered="1"/>
      <headerFooter alignWithMargins="0"/>
    </customSheetView>
  </customSheetViews>
  <mergeCells count="10">
    <mergeCell ref="O29:Q29"/>
    <mergeCell ref="A1:Q1"/>
    <mergeCell ref="A25:Q25"/>
    <mergeCell ref="A26:Q26"/>
    <mergeCell ref="A27:Q27"/>
    <mergeCell ref="A28:Q28"/>
    <mergeCell ref="A3:Q3"/>
    <mergeCell ref="A7:Q7"/>
    <mergeCell ref="A14:Q14"/>
    <mergeCell ref="A20:Q20"/>
  </mergeCells>
  <phoneticPr fontId="13" type="noConversion"/>
  <hyperlinks>
    <hyperlink ref="O29" location="Content!A1" display="Back to Content Page" xr:uid="{FE48C796-9B2F-4C75-BD2D-CC43E0EFF0D1}"/>
    <hyperlink ref="O29:Q29" location="Contents!A1" display="Back to Contents Page" xr:uid="{FBF98987-6FA3-45BF-B688-5CD56BF2168B}"/>
  </hyperlinks>
  <printOptions horizontalCentered="1" verticalCentered="1"/>
  <pageMargins left="0.5" right="0.5" top="0" bottom="0" header="0" footer="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X91"/>
  <sheetViews>
    <sheetView showGridLines="0" view="pageBreakPreview" zoomScaleNormal="100" zoomScaleSheetLayoutView="100" workbookViewId="0">
      <selection activeCell="O12" sqref="O12"/>
    </sheetView>
  </sheetViews>
  <sheetFormatPr defaultColWidth="8.85546875" defaultRowHeight="12.75" x14ac:dyDescent="0.2"/>
  <cols>
    <col min="1" max="1" width="7.140625" style="58" customWidth="1"/>
    <col min="2" max="2" width="6.85546875" style="58" customWidth="1"/>
    <col min="3" max="3" width="5.85546875" style="58" customWidth="1"/>
    <col min="4" max="4" width="8.85546875" style="58" customWidth="1"/>
    <col min="5" max="6" width="8" style="58" customWidth="1"/>
    <col min="7" max="7" width="8.5703125" style="58" bestFit="1" customWidth="1"/>
    <col min="8" max="15" width="8" style="58" customWidth="1"/>
    <col min="16" max="16" width="7.5703125" style="58" customWidth="1"/>
    <col min="17" max="17" width="8" style="58" customWidth="1"/>
    <col min="18" max="18" width="8.5703125" style="58" customWidth="1"/>
    <col min="19" max="19" width="7.140625" style="58" customWidth="1"/>
    <col min="20" max="20" width="8.85546875" style="58"/>
    <col min="21" max="21" width="10.140625" style="58" customWidth="1"/>
    <col min="22" max="16384" width="8.85546875" style="58"/>
  </cols>
  <sheetData>
    <row r="2" spans="2:23" s="57" customFormat="1" ht="24.95" customHeight="1" x14ac:dyDescent="0.2">
      <c r="B2" s="422" t="s">
        <v>89</v>
      </c>
      <c r="C2" s="422"/>
      <c r="D2" s="422"/>
      <c r="E2" s="422"/>
      <c r="F2" s="422"/>
      <c r="G2" s="422"/>
      <c r="H2" s="422"/>
      <c r="I2" s="422"/>
      <c r="J2" s="422"/>
      <c r="K2" s="422"/>
      <c r="L2" s="422"/>
      <c r="M2" s="422"/>
      <c r="N2" s="422"/>
      <c r="O2" s="422"/>
      <c r="P2" s="422"/>
      <c r="Q2" s="422"/>
      <c r="R2" s="422"/>
    </row>
    <row r="3" spans="2:23" ht="7.5" customHeight="1" x14ac:dyDescent="0.2">
      <c r="F3" s="59"/>
    </row>
    <row r="4" spans="2:23" s="1" customFormat="1" ht="20.100000000000001" customHeight="1" x14ac:dyDescent="0.2">
      <c r="B4" s="423" t="s">
        <v>81</v>
      </c>
      <c r="C4" s="425" t="s">
        <v>23</v>
      </c>
      <c r="D4" s="416" t="s">
        <v>1</v>
      </c>
      <c r="E4" s="417"/>
      <c r="F4" s="418"/>
      <c r="G4" s="416" t="s">
        <v>2</v>
      </c>
      <c r="H4" s="417"/>
      <c r="I4" s="417"/>
      <c r="J4" s="417"/>
      <c r="K4" s="417"/>
      <c r="L4" s="418"/>
      <c r="M4" s="416" t="s">
        <v>90</v>
      </c>
      <c r="N4" s="417"/>
      <c r="O4" s="417"/>
      <c r="P4" s="417"/>
      <c r="Q4" s="418"/>
      <c r="R4" s="419" t="s">
        <v>83</v>
      </c>
    </row>
    <row r="5" spans="2:23" s="2" customFormat="1" ht="13.5" x14ac:dyDescent="0.2">
      <c r="B5" s="424"/>
      <c r="C5" s="426"/>
      <c r="D5" s="231" t="s">
        <v>91</v>
      </c>
      <c r="E5" s="230" t="s">
        <v>92</v>
      </c>
      <c r="F5" s="60" t="s">
        <v>3</v>
      </c>
      <c r="G5" s="232" t="s">
        <v>84</v>
      </c>
      <c r="H5" s="233" t="s">
        <v>85</v>
      </c>
      <c r="I5" s="233" t="s">
        <v>93</v>
      </c>
      <c r="J5" s="233" t="s">
        <v>86</v>
      </c>
      <c r="K5" s="234"/>
      <c r="L5" s="235" t="s">
        <v>3</v>
      </c>
      <c r="M5" s="233" t="s">
        <v>84</v>
      </c>
      <c r="N5" s="233" t="s">
        <v>85</v>
      </c>
      <c r="O5" s="233" t="s">
        <v>94</v>
      </c>
      <c r="P5" s="234" t="s">
        <v>86</v>
      </c>
      <c r="Q5" s="235" t="s">
        <v>3</v>
      </c>
      <c r="R5" s="420"/>
      <c r="S5" s="27" t="s">
        <v>95</v>
      </c>
    </row>
    <row r="6" spans="2:23" s="22" customFormat="1" ht="12" customHeight="1" x14ac:dyDescent="0.2">
      <c r="B6" s="180">
        <v>1960</v>
      </c>
      <c r="C6" s="181" t="s">
        <v>25</v>
      </c>
      <c r="D6" s="182">
        <v>139932</v>
      </c>
      <c r="E6" s="182">
        <v>143104</v>
      </c>
      <c r="F6" s="183">
        <f t="shared" ref="F6:F15" si="0">SUM(D6,E6)</f>
        <v>283036</v>
      </c>
      <c r="G6" s="182">
        <v>26300</v>
      </c>
      <c r="H6" s="182">
        <v>24623</v>
      </c>
      <c r="I6" s="184" t="s">
        <v>87</v>
      </c>
      <c r="J6" s="185" t="s">
        <v>87</v>
      </c>
      <c r="K6" s="185" t="s">
        <v>87</v>
      </c>
      <c r="L6" s="186">
        <f t="shared" ref="L6:L13" si="1">SUM(G6,H6,I6,J6)</f>
        <v>50923</v>
      </c>
      <c r="M6" s="182">
        <v>1298</v>
      </c>
      <c r="N6" s="182">
        <v>3830</v>
      </c>
      <c r="O6" s="185" t="s">
        <v>87</v>
      </c>
      <c r="P6" s="184" t="s">
        <v>87</v>
      </c>
      <c r="Q6" s="186">
        <f t="shared" ref="Q6:Q15" si="2">SUM(M6,N6)</f>
        <v>5128</v>
      </c>
      <c r="R6" s="182">
        <f t="shared" ref="R6:R13" si="3">SUM(F6,L6,Q6)</f>
        <v>339087</v>
      </c>
    </row>
    <row r="7" spans="2:23" s="2" customFormat="1" ht="12" customHeight="1" x14ac:dyDescent="0.2">
      <c r="B7" s="187"/>
      <c r="C7" s="188" t="s">
        <v>96</v>
      </c>
      <c r="D7" s="189">
        <v>61636</v>
      </c>
      <c r="E7" s="189">
        <v>63430</v>
      </c>
      <c r="F7" s="190">
        <f t="shared" si="0"/>
        <v>125066</v>
      </c>
      <c r="G7" s="189">
        <v>8484</v>
      </c>
      <c r="H7" s="189">
        <v>11607</v>
      </c>
      <c r="I7" s="191" t="s">
        <v>87</v>
      </c>
      <c r="J7" s="191" t="s">
        <v>87</v>
      </c>
      <c r="K7" s="191" t="s">
        <v>87</v>
      </c>
      <c r="L7" s="192">
        <f t="shared" si="1"/>
        <v>20091</v>
      </c>
      <c r="M7" s="189">
        <v>330</v>
      </c>
      <c r="N7" s="189">
        <v>1442</v>
      </c>
      <c r="O7" s="185" t="s">
        <v>87</v>
      </c>
      <c r="P7" s="191" t="s">
        <v>87</v>
      </c>
      <c r="Q7" s="192">
        <f t="shared" si="2"/>
        <v>1772</v>
      </c>
      <c r="R7" s="189">
        <f t="shared" si="3"/>
        <v>146929</v>
      </c>
      <c r="S7" s="55">
        <f>R7/(R6-R7)</f>
        <v>0.76462598486662015</v>
      </c>
    </row>
    <row r="8" spans="2:23" s="22" customFormat="1" ht="12" customHeight="1" x14ac:dyDescent="0.2">
      <c r="B8" s="180">
        <v>1970</v>
      </c>
      <c r="C8" s="181" t="s">
        <v>25</v>
      </c>
      <c r="D8" s="182">
        <v>233692</v>
      </c>
      <c r="E8" s="182">
        <v>129150</v>
      </c>
      <c r="F8" s="183">
        <f t="shared" si="0"/>
        <v>362842</v>
      </c>
      <c r="G8" s="182">
        <v>97997</v>
      </c>
      <c r="H8" s="182">
        <v>35408</v>
      </c>
      <c r="I8" s="184" t="s">
        <v>87</v>
      </c>
      <c r="J8" s="184" t="s">
        <v>87</v>
      </c>
      <c r="K8" s="184" t="s">
        <v>87</v>
      </c>
      <c r="L8" s="186">
        <f t="shared" si="1"/>
        <v>133405</v>
      </c>
      <c r="M8" s="182">
        <v>5877</v>
      </c>
      <c r="N8" s="182">
        <v>3991</v>
      </c>
      <c r="O8" s="185" t="s">
        <v>87</v>
      </c>
      <c r="P8" s="184" t="s">
        <v>87</v>
      </c>
      <c r="Q8" s="186">
        <f t="shared" si="2"/>
        <v>9868</v>
      </c>
      <c r="R8" s="182">
        <f t="shared" si="3"/>
        <v>506115</v>
      </c>
      <c r="T8" s="23"/>
      <c r="U8" s="24"/>
      <c r="V8" s="24"/>
      <c r="W8" s="24"/>
    </row>
    <row r="9" spans="2:23" s="2" customFormat="1" ht="12" customHeight="1" x14ac:dyDescent="0.2">
      <c r="B9" s="187"/>
      <c r="C9" s="188" t="s">
        <v>96</v>
      </c>
      <c r="D9" s="189">
        <v>108947</v>
      </c>
      <c r="E9" s="189">
        <v>60472</v>
      </c>
      <c r="F9" s="190">
        <f t="shared" si="0"/>
        <v>169419</v>
      </c>
      <c r="G9" s="189">
        <v>46472</v>
      </c>
      <c r="H9" s="189">
        <v>18830</v>
      </c>
      <c r="I9" s="191" t="s">
        <v>87</v>
      </c>
      <c r="J9" s="191" t="s">
        <v>87</v>
      </c>
      <c r="K9" s="191" t="s">
        <v>87</v>
      </c>
      <c r="L9" s="192">
        <f t="shared" si="1"/>
        <v>65302</v>
      </c>
      <c r="M9" s="189">
        <v>2664</v>
      </c>
      <c r="N9" s="189">
        <v>1627</v>
      </c>
      <c r="O9" s="185" t="s">
        <v>87</v>
      </c>
      <c r="P9" s="191" t="s">
        <v>87</v>
      </c>
      <c r="Q9" s="192">
        <f t="shared" si="2"/>
        <v>4291</v>
      </c>
      <c r="R9" s="189">
        <f t="shared" si="3"/>
        <v>239012</v>
      </c>
      <c r="S9" s="55">
        <f>R9/(R8-R9)</f>
        <v>0.8948308330494229</v>
      </c>
    </row>
    <row r="10" spans="2:23" s="22" customFormat="1" ht="12" customHeight="1" x14ac:dyDescent="0.2">
      <c r="B10" s="180">
        <v>1980</v>
      </c>
      <c r="C10" s="181" t="s">
        <v>25</v>
      </c>
      <c r="D10" s="182">
        <v>214187</v>
      </c>
      <c r="E10" s="182">
        <v>77323</v>
      </c>
      <c r="F10" s="183">
        <f t="shared" si="0"/>
        <v>291510</v>
      </c>
      <c r="G10" s="182">
        <v>115185</v>
      </c>
      <c r="H10" s="182">
        <v>40348</v>
      </c>
      <c r="I10" s="184" t="s">
        <v>87</v>
      </c>
      <c r="J10" s="184" t="s">
        <v>87</v>
      </c>
      <c r="K10" s="184" t="s">
        <v>87</v>
      </c>
      <c r="L10" s="186">
        <f t="shared" si="1"/>
        <v>155533</v>
      </c>
      <c r="M10" s="182">
        <v>9826</v>
      </c>
      <c r="N10" s="182">
        <v>6446</v>
      </c>
      <c r="O10" s="185" t="s">
        <v>87</v>
      </c>
      <c r="P10" s="184" t="s">
        <v>87</v>
      </c>
      <c r="Q10" s="186">
        <f t="shared" si="2"/>
        <v>16272</v>
      </c>
      <c r="R10" s="182">
        <f t="shared" si="3"/>
        <v>463315</v>
      </c>
    </row>
    <row r="11" spans="2:23" s="2" customFormat="1" ht="12.75" customHeight="1" x14ac:dyDescent="0.2">
      <c r="B11" s="187"/>
      <c r="C11" s="188" t="s">
        <v>96</v>
      </c>
      <c r="D11" s="189">
        <v>101232</v>
      </c>
      <c r="E11" s="189">
        <v>37971</v>
      </c>
      <c r="F11" s="190">
        <f t="shared" si="0"/>
        <v>139203</v>
      </c>
      <c r="G11" s="189">
        <v>57734</v>
      </c>
      <c r="H11" s="189">
        <v>21034</v>
      </c>
      <c r="I11" s="191" t="s">
        <v>87</v>
      </c>
      <c r="J11" s="191" t="s">
        <v>87</v>
      </c>
      <c r="K11" s="191" t="s">
        <v>87</v>
      </c>
      <c r="L11" s="192">
        <f t="shared" si="1"/>
        <v>78768</v>
      </c>
      <c r="M11" s="189">
        <v>5799</v>
      </c>
      <c r="N11" s="189">
        <v>3819</v>
      </c>
      <c r="O11" s="185" t="s">
        <v>87</v>
      </c>
      <c r="P11" s="191" t="s">
        <v>87</v>
      </c>
      <c r="Q11" s="192">
        <f t="shared" si="2"/>
        <v>9618</v>
      </c>
      <c r="R11" s="189">
        <f t="shared" si="3"/>
        <v>227589</v>
      </c>
      <c r="S11" s="55">
        <f>R11/(R10-R11)</f>
        <v>0.96548110942365284</v>
      </c>
    </row>
    <row r="12" spans="2:23" s="22" customFormat="1" ht="12" customHeight="1" x14ac:dyDescent="0.2">
      <c r="B12" s="180">
        <v>1990</v>
      </c>
      <c r="C12" s="181" t="s">
        <v>25</v>
      </c>
      <c r="D12" s="182">
        <v>195994</v>
      </c>
      <c r="E12" s="182">
        <v>61763</v>
      </c>
      <c r="F12" s="183">
        <f>SUM(D12,E12)</f>
        <v>257757</v>
      </c>
      <c r="G12" s="182">
        <v>116693</v>
      </c>
      <c r="H12" s="182">
        <v>35589</v>
      </c>
      <c r="I12" s="184" t="s">
        <v>87</v>
      </c>
      <c r="J12" s="182">
        <v>8260</v>
      </c>
      <c r="K12" s="191" t="s">
        <v>87</v>
      </c>
      <c r="L12" s="186">
        <f t="shared" si="1"/>
        <v>160542</v>
      </c>
      <c r="M12" s="182">
        <v>21107</v>
      </c>
      <c r="N12" s="182">
        <v>8107</v>
      </c>
      <c r="O12" s="185" t="s">
        <v>87</v>
      </c>
      <c r="P12" s="184" t="s">
        <v>87</v>
      </c>
      <c r="Q12" s="186">
        <f>SUM(M12,N12)</f>
        <v>29214</v>
      </c>
      <c r="R12" s="182">
        <f t="shared" si="3"/>
        <v>447513</v>
      </c>
    </row>
    <row r="13" spans="2:23" s="2" customFormat="1" ht="12" customHeight="1" x14ac:dyDescent="0.2">
      <c r="B13" s="187"/>
      <c r="C13" s="188" t="s">
        <v>96</v>
      </c>
      <c r="D13" s="189">
        <v>91747</v>
      </c>
      <c r="E13" s="189">
        <v>30437</v>
      </c>
      <c r="F13" s="190">
        <f>SUM(D13,E13)</f>
        <v>122184</v>
      </c>
      <c r="G13" s="189">
        <v>56741</v>
      </c>
      <c r="H13" s="189">
        <v>20036</v>
      </c>
      <c r="I13" s="191" t="s">
        <v>87</v>
      </c>
      <c r="J13" s="189">
        <v>1654</v>
      </c>
      <c r="K13" s="191" t="s">
        <v>87</v>
      </c>
      <c r="L13" s="192">
        <f t="shared" si="1"/>
        <v>78431</v>
      </c>
      <c r="M13" s="189">
        <v>12110</v>
      </c>
      <c r="N13" s="189">
        <v>4268</v>
      </c>
      <c r="O13" s="185" t="s">
        <v>87</v>
      </c>
      <c r="P13" s="191" t="s">
        <v>87</v>
      </c>
      <c r="Q13" s="192">
        <f>SUM(M13,N13)</f>
        <v>16378</v>
      </c>
      <c r="R13" s="189">
        <f t="shared" si="3"/>
        <v>216993</v>
      </c>
      <c r="S13" s="55">
        <f>R13/(R12-R13)</f>
        <v>0.94131962519521084</v>
      </c>
    </row>
    <row r="14" spans="2:23" s="24" customFormat="1" ht="12" customHeight="1" x14ac:dyDescent="0.2">
      <c r="B14" s="193">
        <v>2000</v>
      </c>
      <c r="C14" s="181" t="s">
        <v>25</v>
      </c>
      <c r="D14" s="182">
        <v>223272</v>
      </c>
      <c r="E14" s="182">
        <v>82433</v>
      </c>
      <c r="F14" s="183">
        <f t="shared" si="0"/>
        <v>305705</v>
      </c>
      <c r="G14" s="194">
        <v>110154</v>
      </c>
      <c r="H14" s="182">
        <v>27902</v>
      </c>
      <c r="I14" s="182">
        <v>25262</v>
      </c>
      <c r="J14" s="182">
        <v>12087</v>
      </c>
      <c r="K14" s="191" t="s">
        <v>87</v>
      </c>
      <c r="L14" s="186">
        <f t="shared" ref="L14:L15" si="4">SUM(G14,H14,I14,J14)</f>
        <v>175405</v>
      </c>
      <c r="M14" s="182">
        <v>16452</v>
      </c>
      <c r="N14" s="182">
        <v>8352</v>
      </c>
      <c r="O14" s="185" t="s">
        <v>87</v>
      </c>
      <c r="P14" s="184" t="s">
        <v>87</v>
      </c>
      <c r="Q14" s="186">
        <f t="shared" si="2"/>
        <v>24804</v>
      </c>
      <c r="R14" s="182">
        <f t="shared" ref="R14:R15" si="5">SUM(F14,L14,Q14)</f>
        <v>505914</v>
      </c>
    </row>
    <row r="15" spans="2:23" s="2" customFormat="1" ht="12" customHeight="1" x14ac:dyDescent="0.2">
      <c r="B15" s="187"/>
      <c r="C15" s="188" t="s">
        <v>96</v>
      </c>
      <c r="D15" s="189">
        <v>106443</v>
      </c>
      <c r="E15" s="189">
        <v>40964</v>
      </c>
      <c r="F15" s="190">
        <f t="shared" si="0"/>
        <v>147407</v>
      </c>
      <c r="G15" s="195">
        <v>50805</v>
      </c>
      <c r="H15" s="189">
        <v>13659</v>
      </c>
      <c r="I15" s="189">
        <v>14075</v>
      </c>
      <c r="J15" s="189">
        <v>5315</v>
      </c>
      <c r="K15" s="191" t="s">
        <v>87</v>
      </c>
      <c r="L15" s="192">
        <f t="shared" si="4"/>
        <v>83854</v>
      </c>
      <c r="M15" s="189">
        <v>9141</v>
      </c>
      <c r="N15" s="189">
        <v>4365</v>
      </c>
      <c r="O15" s="185" t="s">
        <v>87</v>
      </c>
      <c r="P15" s="191" t="s">
        <v>87</v>
      </c>
      <c r="Q15" s="192">
        <f t="shared" si="2"/>
        <v>13506</v>
      </c>
      <c r="R15" s="189">
        <f t="shared" si="5"/>
        <v>244767</v>
      </c>
      <c r="S15" s="55">
        <f>R15/(R14-R15)</f>
        <v>0.93727670622293191</v>
      </c>
    </row>
    <row r="16" spans="2:23" s="2" customFormat="1" ht="12.75" customHeight="1" x14ac:dyDescent="0.2">
      <c r="B16" s="193">
        <v>2010</v>
      </c>
      <c r="C16" s="196" t="s">
        <v>25</v>
      </c>
      <c r="D16" s="182">
        <v>189999</v>
      </c>
      <c r="E16" s="197">
        <v>73907</v>
      </c>
      <c r="F16" s="183">
        <f t="shared" ref="F16:F27" si="6">SUM(D16,E16)</f>
        <v>263906</v>
      </c>
      <c r="G16" s="182">
        <v>155033</v>
      </c>
      <c r="H16" s="182">
        <v>42934</v>
      </c>
      <c r="I16" s="182">
        <v>13260</v>
      </c>
      <c r="J16" s="182">
        <v>1953</v>
      </c>
      <c r="K16" s="182">
        <v>1208</v>
      </c>
      <c r="L16" s="183">
        <f t="shared" ref="L16:L39" si="7">SUM(G16,H16,I16,J16,K16)</f>
        <v>214388</v>
      </c>
      <c r="M16" s="182">
        <v>19440</v>
      </c>
      <c r="N16" s="182">
        <v>6877</v>
      </c>
      <c r="O16" s="182">
        <v>5717</v>
      </c>
      <c r="P16" s="182">
        <v>386</v>
      </c>
      <c r="Q16" s="183">
        <f t="shared" ref="Q16:Q33" si="8">SUM(M16,N16,O16,P16)</f>
        <v>32420</v>
      </c>
      <c r="R16" s="182">
        <f t="shared" ref="R16:R33" si="9">SUM(F16,L16,Q16)</f>
        <v>510714</v>
      </c>
    </row>
    <row r="17" spans="2:19" s="2" customFormat="1" ht="12" customHeight="1" x14ac:dyDescent="0.2">
      <c r="B17" s="193"/>
      <c r="C17" s="198" t="s">
        <v>96</v>
      </c>
      <c r="D17" s="189">
        <v>90030</v>
      </c>
      <c r="E17" s="199">
        <v>37507</v>
      </c>
      <c r="F17" s="190">
        <f t="shared" si="6"/>
        <v>127537</v>
      </c>
      <c r="G17" s="189">
        <v>74437</v>
      </c>
      <c r="H17" s="189">
        <v>21661</v>
      </c>
      <c r="I17" s="189">
        <v>5824</v>
      </c>
      <c r="J17" s="189">
        <v>945</v>
      </c>
      <c r="K17" s="189">
        <v>412</v>
      </c>
      <c r="L17" s="190">
        <f t="shared" si="7"/>
        <v>103279</v>
      </c>
      <c r="M17" s="189">
        <v>11100</v>
      </c>
      <c r="N17" s="189">
        <v>3816</v>
      </c>
      <c r="O17" s="189">
        <v>2717</v>
      </c>
      <c r="P17" s="199">
        <v>136</v>
      </c>
      <c r="Q17" s="190">
        <f t="shared" si="8"/>
        <v>17769</v>
      </c>
      <c r="R17" s="195">
        <f t="shared" si="9"/>
        <v>248585</v>
      </c>
      <c r="S17" s="55">
        <f>R17/(R16-R17)</f>
        <v>0.94833078369810286</v>
      </c>
    </row>
    <row r="18" spans="2:19" s="2" customFormat="1" ht="12.75" customHeight="1" x14ac:dyDescent="0.2">
      <c r="B18" s="137"/>
      <c r="C18" s="26"/>
      <c r="D18" s="236" t="s">
        <v>84</v>
      </c>
      <c r="E18" s="175" t="s">
        <v>85</v>
      </c>
      <c r="F18" s="237" t="s">
        <v>3</v>
      </c>
      <c r="G18" s="175" t="s">
        <v>97</v>
      </c>
      <c r="H18" s="175" t="s">
        <v>98</v>
      </c>
      <c r="I18" s="175" t="s">
        <v>86</v>
      </c>
      <c r="J18" s="175" t="s">
        <v>99</v>
      </c>
      <c r="K18" s="175" t="s">
        <v>100</v>
      </c>
      <c r="L18" s="237" t="s">
        <v>3</v>
      </c>
      <c r="M18" s="175" t="s">
        <v>97</v>
      </c>
      <c r="N18" s="175" t="s">
        <v>85</v>
      </c>
      <c r="O18" s="175" t="s">
        <v>86</v>
      </c>
      <c r="P18" s="175" t="s">
        <v>101</v>
      </c>
      <c r="Q18" s="237" t="s">
        <v>3</v>
      </c>
      <c r="R18" s="42"/>
    </row>
    <row r="19" spans="2:19" s="2" customFormat="1" ht="15.75" customHeight="1" x14ac:dyDescent="0.2">
      <c r="B19" s="137"/>
      <c r="C19" s="26"/>
      <c r="D19" s="228"/>
      <c r="E19" s="222"/>
      <c r="F19" s="176"/>
      <c r="G19" s="222"/>
      <c r="H19" s="222"/>
      <c r="I19" s="222"/>
      <c r="J19" s="222" t="s">
        <v>102</v>
      </c>
      <c r="K19" s="222"/>
      <c r="L19" s="176"/>
      <c r="M19" s="222"/>
      <c r="N19" s="222"/>
      <c r="O19" s="222"/>
      <c r="P19" s="222" t="s">
        <v>102</v>
      </c>
      <c r="Q19" s="177"/>
      <c r="R19" s="42"/>
    </row>
    <row r="20" spans="2:19" s="2" customFormat="1" ht="12" customHeight="1" x14ac:dyDescent="0.2">
      <c r="B20" s="33">
        <v>2012</v>
      </c>
      <c r="C20" s="25" t="s">
        <v>25</v>
      </c>
      <c r="D20" s="45">
        <v>180829</v>
      </c>
      <c r="E20" s="45">
        <v>71906</v>
      </c>
      <c r="F20" s="46">
        <f t="shared" si="6"/>
        <v>252735</v>
      </c>
      <c r="G20" s="45">
        <v>143943</v>
      </c>
      <c r="H20" s="45">
        <v>41620</v>
      </c>
      <c r="I20" s="45">
        <v>13024</v>
      </c>
      <c r="J20" s="45">
        <v>2465</v>
      </c>
      <c r="K20" s="45">
        <v>1468</v>
      </c>
      <c r="L20" s="46">
        <f t="shared" si="7"/>
        <v>202520</v>
      </c>
      <c r="M20" s="45">
        <v>19035</v>
      </c>
      <c r="N20" s="45">
        <v>6618</v>
      </c>
      <c r="O20" s="45">
        <v>5811</v>
      </c>
      <c r="P20" s="45">
        <v>623</v>
      </c>
      <c r="Q20" s="46">
        <f t="shared" si="8"/>
        <v>32087</v>
      </c>
      <c r="R20" s="45">
        <f t="shared" si="9"/>
        <v>487342</v>
      </c>
    </row>
    <row r="21" spans="2:19" s="2" customFormat="1" ht="10.5" customHeight="1" x14ac:dyDescent="0.2">
      <c r="B21" s="33"/>
      <c r="C21" s="26" t="s">
        <v>96</v>
      </c>
      <c r="D21" s="42">
        <v>85837</v>
      </c>
      <c r="E21" s="42">
        <v>36617</v>
      </c>
      <c r="F21" s="43">
        <f t="shared" si="6"/>
        <v>122454</v>
      </c>
      <c r="G21" s="42">
        <v>69240</v>
      </c>
      <c r="H21" s="42">
        <v>21119</v>
      </c>
      <c r="I21" s="42">
        <v>5723</v>
      </c>
      <c r="J21" s="42">
        <v>1119</v>
      </c>
      <c r="K21" s="42">
        <v>522</v>
      </c>
      <c r="L21" s="43">
        <f t="shared" si="7"/>
        <v>97723</v>
      </c>
      <c r="M21" s="42">
        <v>10834</v>
      </c>
      <c r="N21" s="42">
        <v>3536</v>
      </c>
      <c r="O21" s="42">
        <v>2809</v>
      </c>
      <c r="P21" s="42">
        <v>332</v>
      </c>
      <c r="Q21" s="43">
        <f t="shared" si="8"/>
        <v>17511</v>
      </c>
      <c r="R21" s="42">
        <f t="shared" si="9"/>
        <v>237688</v>
      </c>
      <c r="S21" s="55">
        <f>R21/(R20-R21)</f>
        <v>0.95206966441555108</v>
      </c>
    </row>
    <row r="22" spans="2:19" s="24" customFormat="1" ht="12" x14ac:dyDescent="0.2">
      <c r="B22" s="33">
        <v>2013</v>
      </c>
      <c r="C22" s="25" t="s">
        <v>25</v>
      </c>
      <c r="D22" s="45">
        <v>173721</v>
      </c>
      <c r="E22" s="45">
        <v>70324</v>
      </c>
      <c r="F22" s="46">
        <f t="shared" si="6"/>
        <v>244045</v>
      </c>
      <c r="G22" s="45">
        <v>139542</v>
      </c>
      <c r="H22" s="45">
        <v>40456</v>
      </c>
      <c r="I22" s="45">
        <v>12759</v>
      </c>
      <c r="J22" s="45">
        <v>2693</v>
      </c>
      <c r="K22" s="45">
        <v>1715</v>
      </c>
      <c r="L22" s="46">
        <f t="shared" si="7"/>
        <v>197165</v>
      </c>
      <c r="M22" s="45">
        <v>19109</v>
      </c>
      <c r="N22" s="45">
        <v>6545</v>
      </c>
      <c r="O22" s="45">
        <v>5881</v>
      </c>
      <c r="P22" s="45">
        <v>630</v>
      </c>
      <c r="Q22" s="46">
        <f t="shared" si="8"/>
        <v>32165</v>
      </c>
      <c r="R22" s="45">
        <f t="shared" si="9"/>
        <v>473375</v>
      </c>
    </row>
    <row r="23" spans="2:19" s="2" customFormat="1" ht="11.25" customHeight="1" x14ac:dyDescent="0.2">
      <c r="B23" s="33"/>
      <c r="C23" s="26" t="s">
        <v>96</v>
      </c>
      <c r="D23" s="42">
        <v>82692</v>
      </c>
      <c r="E23" s="42">
        <v>35930</v>
      </c>
      <c r="F23" s="43">
        <f t="shared" si="6"/>
        <v>118622</v>
      </c>
      <c r="G23" s="42">
        <v>67269</v>
      </c>
      <c r="H23" s="42">
        <v>20512</v>
      </c>
      <c r="I23" s="42">
        <v>5619</v>
      </c>
      <c r="J23" s="42">
        <v>1200</v>
      </c>
      <c r="K23" s="42">
        <v>617</v>
      </c>
      <c r="L23" s="43">
        <f t="shared" si="7"/>
        <v>95217</v>
      </c>
      <c r="M23" s="42">
        <v>10797</v>
      </c>
      <c r="N23" s="42">
        <v>3456</v>
      </c>
      <c r="O23" s="42">
        <v>2874</v>
      </c>
      <c r="P23" s="42">
        <v>328</v>
      </c>
      <c r="Q23" s="43">
        <f t="shared" si="8"/>
        <v>17455</v>
      </c>
      <c r="R23" s="44">
        <f t="shared" si="9"/>
        <v>231294</v>
      </c>
      <c r="S23" s="55">
        <f>R23/(R22-R23)</f>
        <v>0.95544053436659626</v>
      </c>
    </row>
    <row r="24" spans="2:19" s="2" customFormat="1" ht="10.5" customHeight="1" x14ac:dyDescent="0.2">
      <c r="B24" s="33">
        <v>2014</v>
      </c>
      <c r="C24" s="25" t="s">
        <v>25</v>
      </c>
      <c r="D24" s="45">
        <v>171975</v>
      </c>
      <c r="E24" s="45">
        <v>69708</v>
      </c>
      <c r="F24" s="46">
        <f t="shared" si="6"/>
        <v>241683</v>
      </c>
      <c r="G24" s="45">
        <v>133011</v>
      </c>
      <c r="H24" s="45">
        <v>39537</v>
      </c>
      <c r="I24" s="45">
        <v>12585</v>
      </c>
      <c r="J24" s="45">
        <v>2698</v>
      </c>
      <c r="K24" s="45">
        <v>2165</v>
      </c>
      <c r="L24" s="46">
        <f t="shared" si="7"/>
        <v>189996</v>
      </c>
      <c r="M24" s="45">
        <v>18755</v>
      </c>
      <c r="N24" s="45">
        <v>6278</v>
      </c>
      <c r="O24" s="45">
        <v>5908</v>
      </c>
      <c r="P24" s="45">
        <v>672</v>
      </c>
      <c r="Q24" s="46">
        <f t="shared" si="8"/>
        <v>31613</v>
      </c>
      <c r="R24" s="45">
        <f t="shared" si="9"/>
        <v>463292</v>
      </c>
    </row>
    <row r="25" spans="2:19" s="2" customFormat="1" ht="11.25" customHeight="1" x14ac:dyDescent="0.2">
      <c r="B25" s="33"/>
      <c r="C25" s="26" t="s">
        <v>96</v>
      </c>
      <c r="D25" s="42">
        <v>81912</v>
      </c>
      <c r="E25" s="42">
        <v>35791</v>
      </c>
      <c r="F25" s="43">
        <f t="shared" si="6"/>
        <v>117703</v>
      </c>
      <c r="G25" s="42">
        <v>64023</v>
      </c>
      <c r="H25" s="42">
        <v>20034</v>
      </c>
      <c r="I25" s="42">
        <v>5585</v>
      </c>
      <c r="J25" s="42">
        <v>1211</v>
      </c>
      <c r="K25" s="42">
        <v>783</v>
      </c>
      <c r="L25" s="43">
        <f t="shared" si="7"/>
        <v>91636</v>
      </c>
      <c r="M25" s="42">
        <v>10474</v>
      </c>
      <c r="N25" s="42">
        <v>3330</v>
      </c>
      <c r="O25" s="42">
        <v>2870</v>
      </c>
      <c r="P25" s="42">
        <v>361</v>
      </c>
      <c r="Q25" s="43">
        <f t="shared" si="8"/>
        <v>17035</v>
      </c>
      <c r="R25" s="42">
        <f t="shared" si="9"/>
        <v>226374</v>
      </c>
      <c r="S25" s="55">
        <f>R25/(R24-R25)</f>
        <v>0.95549515022075149</v>
      </c>
    </row>
    <row r="26" spans="2:19" s="2" customFormat="1" ht="12" x14ac:dyDescent="0.2">
      <c r="B26" s="137">
        <v>2015</v>
      </c>
      <c r="C26" s="25" t="s">
        <v>25</v>
      </c>
      <c r="D26" s="138">
        <v>169972</v>
      </c>
      <c r="E26" s="139">
        <v>69130</v>
      </c>
      <c r="F26" s="46">
        <f t="shared" si="6"/>
        <v>239102</v>
      </c>
      <c r="G26" s="138">
        <v>129667</v>
      </c>
      <c r="H26" s="45">
        <v>38557</v>
      </c>
      <c r="I26" s="45">
        <v>12399</v>
      </c>
      <c r="J26" s="45">
        <v>2670</v>
      </c>
      <c r="K26" s="139">
        <v>2562</v>
      </c>
      <c r="L26" s="46">
        <f t="shared" si="7"/>
        <v>185855</v>
      </c>
      <c r="M26" s="138">
        <v>17476</v>
      </c>
      <c r="N26" s="45">
        <v>5659</v>
      </c>
      <c r="O26" s="45">
        <v>5717</v>
      </c>
      <c r="P26" s="139">
        <v>707</v>
      </c>
      <c r="Q26" s="46">
        <f t="shared" si="8"/>
        <v>29559</v>
      </c>
      <c r="R26" s="45">
        <f t="shared" si="9"/>
        <v>454516</v>
      </c>
    </row>
    <row r="27" spans="2:19" s="2" customFormat="1" ht="12" x14ac:dyDescent="0.2">
      <c r="B27" s="137"/>
      <c r="C27" s="26" t="s">
        <v>96</v>
      </c>
      <c r="D27" s="77">
        <v>81087</v>
      </c>
      <c r="E27" s="140">
        <v>35521</v>
      </c>
      <c r="F27" s="43">
        <f t="shared" si="6"/>
        <v>116608</v>
      </c>
      <c r="G27" s="77">
        <v>62573</v>
      </c>
      <c r="H27" s="42">
        <v>19488</v>
      </c>
      <c r="I27" s="42">
        <v>5552</v>
      </c>
      <c r="J27" s="42">
        <v>1200</v>
      </c>
      <c r="K27" s="140">
        <v>908</v>
      </c>
      <c r="L27" s="43">
        <f t="shared" si="7"/>
        <v>89721</v>
      </c>
      <c r="M27" s="77">
        <v>9722</v>
      </c>
      <c r="N27" s="42">
        <v>3085</v>
      </c>
      <c r="O27" s="42">
        <v>2775</v>
      </c>
      <c r="P27" s="140">
        <v>385</v>
      </c>
      <c r="Q27" s="43">
        <f t="shared" si="8"/>
        <v>15967</v>
      </c>
      <c r="R27" s="77">
        <f t="shared" si="9"/>
        <v>222296</v>
      </c>
      <c r="S27" s="55">
        <f>R27/(R26-R27)</f>
        <v>0.95726466281973988</v>
      </c>
    </row>
    <row r="28" spans="2:19" s="2" customFormat="1" ht="12" x14ac:dyDescent="0.2">
      <c r="B28" s="137">
        <v>2016</v>
      </c>
      <c r="C28" s="25" t="s">
        <v>25</v>
      </c>
      <c r="D28" s="138">
        <v>169389</v>
      </c>
      <c r="E28" s="139">
        <v>68751</v>
      </c>
      <c r="F28" s="46">
        <f t="shared" ref="F28:F39" si="10">SUM(D28:E28)</f>
        <v>238140</v>
      </c>
      <c r="G28" s="138">
        <v>124645</v>
      </c>
      <c r="H28" s="45">
        <v>37482</v>
      </c>
      <c r="I28" s="45">
        <v>12067</v>
      </c>
      <c r="J28" s="45">
        <v>2665</v>
      </c>
      <c r="K28" s="139">
        <v>2894</v>
      </c>
      <c r="L28" s="46">
        <f t="shared" si="7"/>
        <v>179753</v>
      </c>
      <c r="M28" s="138">
        <v>16763</v>
      </c>
      <c r="N28" s="45">
        <v>5308</v>
      </c>
      <c r="O28" s="45">
        <v>5669</v>
      </c>
      <c r="P28" s="139">
        <v>702</v>
      </c>
      <c r="Q28" s="46">
        <f t="shared" si="8"/>
        <v>28442</v>
      </c>
      <c r="R28" s="138">
        <f t="shared" si="9"/>
        <v>446335</v>
      </c>
      <c r="S28" s="55"/>
    </row>
    <row r="29" spans="2:19" s="2" customFormat="1" ht="12" x14ac:dyDescent="0.2">
      <c r="B29" s="137"/>
      <c r="C29" s="26" t="s">
        <v>96</v>
      </c>
      <c r="D29" s="77">
        <v>80871</v>
      </c>
      <c r="E29" s="140">
        <v>35287</v>
      </c>
      <c r="F29" s="43">
        <f t="shared" si="10"/>
        <v>116158</v>
      </c>
      <c r="G29" s="77">
        <v>60464</v>
      </c>
      <c r="H29" s="42">
        <v>19032</v>
      </c>
      <c r="I29" s="42">
        <v>5478</v>
      </c>
      <c r="J29" s="42">
        <v>1158</v>
      </c>
      <c r="K29" s="42">
        <v>1027</v>
      </c>
      <c r="L29" s="43">
        <f t="shared" si="7"/>
        <v>87159</v>
      </c>
      <c r="M29" s="42">
        <v>9329</v>
      </c>
      <c r="N29" s="42">
        <v>2893</v>
      </c>
      <c r="O29" s="42">
        <v>2766</v>
      </c>
      <c r="P29" s="140">
        <v>381</v>
      </c>
      <c r="Q29" s="43">
        <f t="shared" si="8"/>
        <v>15369</v>
      </c>
      <c r="R29" s="77">
        <f t="shared" si="9"/>
        <v>218686</v>
      </c>
      <c r="S29" s="55">
        <f>R29/(R28-R29)</f>
        <v>0.96062798430917773</v>
      </c>
    </row>
    <row r="30" spans="2:19" s="2" customFormat="1" ht="12" x14ac:dyDescent="0.2">
      <c r="B30" s="33">
        <v>2017</v>
      </c>
      <c r="C30" s="25" t="s">
        <v>25</v>
      </c>
      <c r="D30" s="45">
        <v>167732</v>
      </c>
      <c r="E30" s="45">
        <v>68022</v>
      </c>
      <c r="F30" s="46">
        <f t="shared" si="10"/>
        <v>235754</v>
      </c>
      <c r="G30" s="45">
        <v>117148</v>
      </c>
      <c r="H30" s="45">
        <v>36607</v>
      </c>
      <c r="I30" s="45">
        <v>11856</v>
      </c>
      <c r="J30" s="45">
        <v>2651</v>
      </c>
      <c r="K30" s="45">
        <v>2918</v>
      </c>
      <c r="L30" s="46">
        <f t="shared" si="7"/>
        <v>171180</v>
      </c>
      <c r="M30" s="45">
        <v>17269</v>
      </c>
      <c r="N30" s="45">
        <v>5410</v>
      </c>
      <c r="O30" s="45">
        <v>5862</v>
      </c>
      <c r="P30" s="45">
        <v>711</v>
      </c>
      <c r="Q30" s="46">
        <f t="shared" si="8"/>
        <v>29252</v>
      </c>
      <c r="R30" s="45">
        <f t="shared" si="9"/>
        <v>436186</v>
      </c>
      <c r="S30" s="55"/>
    </row>
    <row r="31" spans="2:19" s="2" customFormat="1" ht="12" x14ac:dyDescent="0.2">
      <c r="B31" s="33"/>
      <c r="C31" s="26" t="s">
        <v>96</v>
      </c>
      <c r="D31" s="42">
        <v>80179</v>
      </c>
      <c r="E31" s="42">
        <v>34895</v>
      </c>
      <c r="F31" s="43">
        <f t="shared" si="10"/>
        <v>115074</v>
      </c>
      <c r="G31" s="42">
        <v>56821</v>
      </c>
      <c r="H31" s="42">
        <v>18597</v>
      </c>
      <c r="I31" s="42">
        <v>5407</v>
      </c>
      <c r="J31" s="42">
        <v>1144</v>
      </c>
      <c r="K31" s="42">
        <v>1014</v>
      </c>
      <c r="L31" s="43">
        <f t="shared" si="7"/>
        <v>82983</v>
      </c>
      <c r="M31" s="42">
        <v>9656</v>
      </c>
      <c r="N31" s="42">
        <v>2892</v>
      </c>
      <c r="O31" s="42">
        <v>2836</v>
      </c>
      <c r="P31" s="42">
        <v>375</v>
      </c>
      <c r="Q31" s="43">
        <f t="shared" si="8"/>
        <v>15759</v>
      </c>
      <c r="R31" s="42">
        <f t="shared" si="9"/>
        <v>213816</v>
      </c>
      <c r="S31" s="55">
        <f>R31/(R30-R31)</f>
        <v>0.9615325808337456</v>
      </c>
    </row>
    <row r="32" spans="2:19" s="2" customFormat="1" ht="12" x14ac:dyDescent="0.2">
      <c r="B32" s="33">
        <v>2018</v>
      </c>
      <c r="C32" s="25" t="s">
        <v>25</v>
      </c>
      <c r="D32" s="45">
        <v>166848</v>
      </c>
      <c r="E32" s="45">
        <v>67566</v>
      </c>
      <c r="F32" s="46">
        <f t="shared" si="10"/>
        <v>234414</v>
      </c>
      <c r="G32" s="45">
        <v>111951</v>
      </c>
      <c r="H32" s="45">
        <v>35912</v>
      </c>
      <c r="I32" s="45">
        <v>11862</v>
      </c>
      <c r="J32" s="45">
        <v>2664</v>
      </c>
      <c r="K32" s="45">
        <v>2735</v>
      </c>
      <c r="L32" s="46">
        <f t="shared" si="7"/>
        <v>165124</v>
      </c>
      <c r="M32" s="45">
        <v>15908</v>
      </c>
      <c r="N32" s="45">
        <v>6203</v>
      </c>
      <c r="O32" s="45">
        <v>6197</v>
      </c>
      <c r="P32" s="45">
        <v>704</v>
      </c>
      <c r="Q32" s="46">
        <f t="shared" si="8"/>
        <v>29012</v>
      </c>
      <c r="R32" s="45">
        <f t="shared" si="9"/>
        <v>428550</v>
      </c>
      <c r="S32" s="55"/>
    </row>
    <row r="33" spans="2:23" s="2" customFormat="1" ht="12" x14ac:dyDescent="0.2">
      <c r="B33" s="33"/>
      <c r="C33" s="26" t="s">
        <v>96</v>
      </c>
      <c r="D33" s="42">
        <v>79810</v>
      </c>
      <c r="E33" s="42">
        <v>34663</v>
      </c>
      <c r="F33" s="43">
        <f t="shared" si="10"/>
        <v>114473</v>
      </c>
      <c r="G33" s="42">
        <v>54539</v>
      </c>
      <c r="H33" s="42">
        <v>18225</v>
      </c>
      <c r="I33" s="42">
        <v>5405</v>
      </c>
      <c r="J33" s="42">
        <v>1178</v>
      </c>
      <c r="K33" s="42">
        <v>921</v>
      </c>
      <c r="L33" s="43">
        <f t="shared" si="7"/>
        <v>80268</v>
      </c>
      <c r="M33" s="42">
        <v>8791</v>
      </c>
      <c r="N33" s="42">
        <v>3323</v>
      </c>
      <c r="O33" s="42">
        <v>3012</v>
      </c>
      <c r="P33" s="42">
        <v>377</v>
      </c>
      <c r="Q33" s="43">
        <f t="shared" si="8"/>
        <v>15503</v>
      </c>
      <c r="R33" s="42">
        <f t="shared" si="9"/>
        <v>210244</v>
      </c>
      <c r="S33" s="55">
        <f>R33/(R32-R33)</f>
        <v>0.96307018588586668</v>
      </c>
    </row>
    <row r="34" spans="2:23" s="2" customFormat="1" ht="12" x14ac:dyDescent="0.2">
      <c r="B34" s="137">
        <v>2019</v>
      </c>
      <c r="C34" s="25" t="s">
        <v>25</v>
      </c>
      <c r="D34" s="138">
        <v>167672</v>
      </c>
      <c r="E34" s="139">
        <v>67367</v>
      </c>
      <c r="F34" s="46">
        <f t="shared" si="10"/>
        <v>235039</v>
      </c>
      <c r="G34" s="138">
        <v>108825</v>
      </c>
      <c r="H34" s="45">
        <v>35728</v>
      </c>
      <c r="I34" s="45">
        <v>11819</v>
      </c>
      <c r="J34" s="45">
        <v>2688</v>
      </c>
      <c r="K34" s="139">
        <v>2771</v>
      </c>
      <c r="L34" s="46">
        <f t="shared" si="7"/>
        <v>161831</v>
      </c>
      <c r="M34" s="138">
        <v>14122</v>
      </c>
      <c r="N34" s="45">
        <v>6443</v>
      </c>
      <c r="O34" s="45">
        <v>6272</v>
      </c>
      <c r="P34" s="139">
        <v>695</v>
      </c>
      <c r="Q34" s="46">
        <f t="shared" ref="Q34:Q39" si="11">SUM(M34,N34,O34,P34)</f>
        <v>27532</v>
      </c>
      <c r="R34" s="138">
        <f t="shared" ref="R34:R39" si="12">SUM(F34,L34,Q34)</f>
        <v>424402</v>
      </c>
      <c r="S34" s="55"/>
    </row>
    <row r="35" spans="2:23" s="2" customFormat="1" ht="12" x14ac:dyDescent="0.2">
      <c r="B35" s="137"/>
      <c r="C35" s="26" t="s">
        <v>26</v>
      </c>
      <c r="D35" s="77">
        <v>80311</v>
      </c>
      <c r="E35" s="42">
        <v>34428</v>
      </c>
      <c r="F35" s="43">
        <f t="shared" si="10"/>
        <v>114739</v>
      </c>
      <c r="G35" s="42">
        <v>53049</v>
      </c>
      <c r="H35" s="42">
        <v>18078</v>
      </c>
      <c r="I35" s="42">
        <v>5378</v>
      </c>
      <c r="J35" s="42">
        <v>1165</v>
      </c>
      <c r="K35" s="42">
        <v>946</v>
      </c>
      <c r="L35" s="43">
        <f t="shared" si="7"/>
        <v>78616</v>
      </c>
      <c r="M35" s="42">
        <v>7796</v>
      </c>
      <c r="N35" s="42">
        <v>3459</v>
      </c>
      <c r="O35" s="42">
        <v>3075</v>
      </c>
      <c r="P35" s="42">
        <v>381</v>
      </c>
      <c r="Q35" s="43">
        <f t="shared" si="11"/>
        <v>14711</v>
      </c>
      <c r="R35" s="42">
        <f t="shared" si="12"/>
        <v>208066</v>
      </c>
      <c r="S35" s="55">
        <f>R35/(R34-R35)</f>
        <v>0.96177242807484653</v>
      </c>
      <c r="U35" s="2" t="s">
        <v>103</v>
      </c>
      <c r="V35" s="2" t="s">
        <v>104</v>
      </c>
      <c r="W35" s="2" t="s">
        <v>105</v>
      </c>
    </row>
    <row r="36" spans="2:23" s="2" customFormat="1" ht="12" x14ac:dyDescent="0.2">
      <c r="B36" s="33">
        <v>2020</v>
      </c>
      <c r="C36" s="25" t="s">
        <v>25</v>
      </c>
      <c r="D36" s="138">
        <v>165547</v>
      </c>
      <c r="E36" s="139">
        <v>67103</v>
      </c>
      <c r="F36" s="46">
        <f t="shared" si="10"/>
        <v>232650</v>
      </c>
      <c r="G36" s="138">
        <v>108803</v>
      </c>
      <c r="H36" s="45">
        <v>35836</v>
      </c>
      <c r="I36" s="45">
        <v>11924</v>
      </c>
      <c r="J36" s="45">
        <v>2738</v>
      </c>
      <c r="K36" s="139">
        <v>2770</v>
      </c>
      <c r="L36" s="46">
        <f t="shared" si="7"/>
        <v>162071</v>
      </c>
      <c r="M36" s="138">
        <v>13295</v>
      </c>
      <c r="N36" s="45">
        <v>5942</v>
      </c>
      <c r="O36" s="45">
        <v>6036</v>
      </c>
      <c r="P36" s="139">
        <v>732</v>
      </c>
      <c r="Q36" s="46">
        <f t="shared" si="11"/>
        <v>26005</v>
      </c>
      <c r="R36" s="45">
        <f t="shared" si="12"/>
        <v>420726</v>
      </c>
      <c r="S36" s="55"/>
      <c r="U36" s="64" t="e">
        <f>F36-'22'!#REF!</f>
        <v>#REF!</v>
      </c>
      <c r="V36" s="64" t="e">
        <f>L36-'23'!#REF!</f>
        <v>#REF!</v>
      </c>
      <c r="W36" s="64" t="e">
        <f>Q36-'24'!#REF!</f>
        <v>#REF!</v>
      </c>
    </row>
    <row r="37" spans="2:23" s="2" customFormat="1" ht="14.25" customHeight="1" x14ac:dyDescent="0.2">
      <c r="B37" s="33"/>
      <c r="C37" s="26" t="s">
        <v>26</v>
      </c>
      <c r="D37" s="77">
        <v>79328</v>
      </c>
      <c r="E37" s="140">
        <v>34265</v>
      </c>
      <c r="F37" s="43">
        <f t="shared" si="10"/>
        <v>113593</v>
      </c>
      <c r="G37" s="77">
        <v>53174</v>
      </c>
      <c r="H37" s="42">
        <v>18097</v>
      </c>
      <c r="I37" s="42">
        <v>5463</v>
      </c>
      <c r="J37" s="42">
        <v>1201</v>
      </c>
      <c r="K37" s="140">
        <v>960</v>
      </c>
      <c r="L37" s="43">
        <f t="shared" si="7"/>
        <v>78895</v>
      </c>
      <c r="M37" s="77">
        <v>7347</v>
      </c>
      <c r="N37" s="42">
        <v>3138</v>
      </c>
      <c r="O37" s="42">
        <v>2923</v>
      </c>
      <c r="P37" s="140">
        <v>375</v>
      </c>
      <c r="Q37" s="43">
        <f t="shared" si="11"/>
        <v>13783</v>
      </c>
      <c r="R37" s="77">
        <f t="shared" si="12"/>
        <v>206271</v>
      </c>
      <c r="S37" s="55">
        <f>R37/(R36-R37)</f>
        <v>0.96183814786318811</v>
      </c>
      <c r="U37" s="64" t="e">
        <f>F37-'22'!#REF!</f>
        <v>#REF!</v>
      </c>
      <c r="V37" s="64" t="e">
        <f>L37-'23'!#REF!</f>
        <v>#REF!</v>
      </c>
      <c r="W37" s="64" t="e">
        <f>Q37-'24'!#REF!</f>
        <v>#REF!</v>
      </c>
    </row>
    <row r="38" spans="2:23" s="2" customFormat="1" ht="14.25" customHeight="1" x14ac:dyDescent="0.2">
      <c r="B38" s="33">
        <v>2021</v>
      </c>
      <c r="C38" s="25" t="s">
        <v>25</v>
      </c>
      <c r="D38" s="45">
        <v>166856</v>
      </c>
      <c r="E38" s="45">
        <v>67026</v>
      </c>
      <c r="F38" s="46">
        <f t="shared" si="10"/>
        <v>233882</v>
      </c>
      <c r="G38" s="45">
        <v>109172</v>
      </c>
      <c r="H38" s="45">
        <v>36037</v>
      </c>
      <c r="I38" s="45">
        <v>11961</v>
      </c>
      <c r="J38" s="45">
        <v>2758</v>
      </c>
      <c r="K38" s="45">
        <v>2803</v>
      </c>
      <c r="L38" s="46">
        <f t="shared" si="7"/>
        <v>162731</v>
      </c>
      <c r="M38" s="45">
        <v>12960</v>
      </c>
      <c r="N38" s="45">
        <v>5757</v>
      </c>
      <c r="O38" s="45">
        <v>5883</v>
      </c>
      <c r="P38" s="45">
        <v>749</v>
      </c>
      <c r="Q38" s="46">
        <f t="shared" si="11"/>
        <v>25349</v>
      </c>
      <c r="R38" s="45">
        <f t="shared" si="12"/>
        <v>421962</v>
      </c>
      <c r="S38" s="55"/>
      <c r="U38" s="64"/>
      <c r="V38" s="64"/>
      <c r="W38" s="64"/>
    </row>
    <row r="39" spans="2:23" s="2" customFormat="1" ht="14.25" customHeight="1" x14ac:dyDescent="0.2">
      <c r="B39" s="223"/>
      <c r="C39" s="178" t="s">
        <v>26</v>
      </c>
      <c r="D39" s="224">
        <v>80127</v>
      </c>
      <c r="E39" s="224">
        <v>34209</v>
      </c>
      <c r="F39" s="179">
        <f t="shared" si="10"/>
        <v>114336</v>
      </c>
      <c r="G39" s="224">
        <v>53478</v>
      </c>
      <c r="H39" s="224">
        <v>18192</v>
      </c>
      <c r="I39" s="224">
        <v>5503</v>
      </c>
      <c r="J39" s="224">
        <v>1211</v>
      </c>
      <c r="K39" s="224">
        <v>1007</v>
      </c>
      <c r="L39" s="179">
        <f t="shared" si="7"/>
        <v>79391</v>
      </c>
      <c r="M39" s="224">
        <v>7111</v>
      </c>
      <c r="N39" s="224">
        <v>3006</v>
      </c>
      <c r="O39" s="224">
        <v>2871</v>
      </c>
      <c r="P39" s="224">
        <v>378</v>
      </c>
      <c r="Q39" s="179">
        <f t="shared" si="11"/>
        <v>13366</v>
      </c>
      <c r="R39" s="229">
        <f t="shared" si="12"/>
        <v>207093</v>
      </c>
      <c r="S39" s="55">
        <f>R39/(R38-R39)</f>
        <v>0.96381050779777444</v>
      </c>
      <c r="U39" s="64"/>
      <c r="V39" s="64"/>
      <c r="W39" s="64"/>
    </row>
    <row r="40" spans="2:23" s="2" customFormat="1" ht="11.25" customHeight="1" x14ac:dyDescent="0.2">
      <c r="B40" s="28" t="s">
        <v>106</v>
      </c>
      <c r="C40" s="3" t="s">
        <v>107</v>
      </c>
      <c r="D40" s="1"/>
      <c r="E40" s="1"/>
      <c r="F40" s="1"/>
      <c r="G40" s="21"/>
      <c r="H40" s="1"/>
      <c r="I40" s="5"/>
      <c r="J40" s="1"/>
      <c r="K40" s="1"/>
      <c r="L40" s="1"/>
      <c r="M40" s="1"/>
      <c r="N40" s="1"/>
      <c r="O40" s="1"/>
      <c r="P40" s="1"/>
      <c r="Q40" s="1"/>
      <c r="R40" s="1"/>
    </row>
    <row r="41" spans="2:23" ht="11.25" customHeight="1" x14ac:dyDescent="0.2">
      <c r="B41" s="2"/>
      <c r="C41" s="3" t="s">
        <v>108</v>
      </c>
      <c r="D41" s="2"/>
      <c r="E41" s="2"/>
      <c r="F41" s="2"/>
      <c r="G41" s="2"/>
      <c r="H41" s="2"/>
      <c r="I41" s="2"/>
      <c r="J41" s="2"/>
      <c r="K41" s="2"/>
      <c r="L41" s="2"/>
      <c r="M41" s="2"/>
      <c r="N41" s="2"/>
      <c r="O41" s="2"/>
      <c r="P41" s="2"/>
      <c r="Q41" s="2"/>
      <c r="R41" s="2"/>
    </row>
    <row r="42" spans="2:23" ht="15.75" customHeight="1" x14ac:dyDescent="0.2">
      <c r="B42" s="2"/>
      <c r="C42" s="427" t="s">
        <v>109</v>
      </c>
      <c r="D42" s="427"/>
      <c r="E42" s="427"/>
      <c r="F42" s="427"/>
      <c r="G42" s="427"/>
      <c r="H42" s="427"/>
      <c r="I42" s="427"/>
      <c r="J42" s="427"/>
      <c r="K42" s="427"/>
      <c r="L42" s="427"/>
      <c r="M42" s="427"/>
      <c r="N42" s="427"/>
      <c r="O42" s="427"/>
      <c r="P42" s="427"/>
      <c r="Q42" s="427"/>
      <c r="R42" s="427"/>
      <c r="S42" s="427"/>
      <c r="T42" s="427"/>
      <c r="U42" s="427"/>
      <c r="V42" s="427"/>
      <c r="W42" s="427"/>
    </row>
    <row r="43" spans="2:23" ht="26.25" customHeight="1" x14ac:dyDescent="0.2">
      <c r="B43" s="421" t="s">
        <v>110</v>
      </c>
      <c r="C43" s="421"/>
      <c r="D43" s="421"/>
      <c r="E43" s="421"/>
      <c r="F43" s="421"/>
      <c r="G43" s="421"/>
      <c r="H43" s="421"/>
      <c r="I43" s="421"/>
      <c r="J43" s="421"/>
      <c r="K43" s="421"/>
      <c r="L43" s="421"/>
      <c r="M43" s="421"/>
      <c r="N43" s="421"/>
      <c r="O43" s="421"/>
      <c r="P43" s="421"/>
      <c r="Q43" s="421"/>
      <c r="R43" s="421"/>
      <c r="T43" s="23"/>
      <c r="U43" s="22"/>
      <c r="V43" s="22"/>
      <c r="W43" s="22"/>
    </row>
    <row r="44" spans="2:23" ht="29.25" customHeight="1" x14ac:dyDescent="0.2">
      <c r="B44" s="61"/>
      <c r="C44" s="61"/>
      <c r="D44" s="61"/>
      <c r="E44" s="61"/>
      <c r="F44" s="61"/>
      <c r="G44" s="61"/>
      <c r="H44" s="61"/>
      <c r="I44" s="61"/>
      <c r="J44" s="61"/>
      <c r="K44" s="61"/>
      <c r="L44" s="61"/>
      <c r="M44" s="61"/>
      <c r="N44" s="61"/>
      <c r="O44" s="61"/>
      <c r="P44" s="61"/>
      <c r="Q44" s="61"/>
      <c r="R44" s="61"/>
      <c r="T44" s="4"/>
      <c r="U44" s="3"/>
      <c r="V44" s="3"/>
      <c r="W44" s="3"/>
    </row>
    <row r="45" spans="2:23" x14ac:dyDescent="0.2">
      <c r="T45" s="23"/>
      <c r="U45" s="22" t="s">
        <v>1</v>
      </c>
      <c r="V45" s="22" t="s">
        <v>2</v>
      </c>
      <c r="W45" s="22" t="s">
        <v>82</v>
      </c>
    </row>
    <row r="46" spans="2:23" x14ac:dyDescent="0.2">
      <c r="T46" s="2"/>
      <c r="U46" s="64"/>
      <c r="V46" s="64"/>
      <c r="W46" s="64"/>
    </row>
    <row r="47" spans="2:23" x14ac:dyDescent="0.2">
      <c r="T47" s="58">
        <v>2012</v>
      </c>
      <c r="U47" s="65">
        <f>F20</f>
        <v>252735</v>
      </c>
      <c r="V47" s="65">
        <f>L20</f>
        <v>202520</v>
      </c>
      <c r="W47" s="65">
        <f>Q20</f>
        <v>32087</v>
      </c>
    </row>
    <row r="48" spans="2:23" x14ac:dyDescent="0.2">
      <c r="T48" s="62">
        <v>2013</v>
      </c>
      <c r="U48" s="66">
        <f>F22</f>
        <v>244045</v>
      </c>
      <c r="V48" s="65">
        <f>L22</f>
        <v>197165</v>
      </c>
      <c r="W48" s="65">
        <f>Q22</f>
        <v>32165</v>
      </c>
    </row>
    <row r="49" spans="20:24" x14ac:dyDescent="0.2">
      <c r="T49" s="58">
        <v>2014</v>
      </c>
      <c r="U49" s="66">
        <f>F24</f>
        <v>241683</v>
      </c>
      <c r="V49" s="65">
        <f>L24</f>
        <v>189996</v>
      </c>
      <c r="W49" s="65">
        <f>Q24</f>
        <v>31613</v>
      </c>
    </row>
    <row r="50" spans="20:24" x14ac:dyDescent="0.2">
      <c r="T50" s="58">
        <v>2015</v>
      </c>
      <c r="U50" s="66">
        <f>F26</f>
        <v>239102</v>
      </c>
      <c r="V50" s="65">
        <f>L26</f>
        <v>185855</v>
      </c>
      <c r="W50" s="65">
        <f>Q26</f>
        <v>29559</v>
      </c>
    </row>
    <row r="51" spans="20:24" x14ac:dyDescent="0.2">
      <c r="T51" s="58">
        <v>2016</v>
      </c>
      <c r="U51" s="66">
        <f>F28</f>
        <v>238140</v>
      </c>
      <c r="V51" s="65">
        <f>L28</f>
        <v>179753</v>
      </c>
      <c r="W51" s="65">
        <f>Q28</f>
        <v>28442</v>
      </c>
      <c r="X51" s="31"/>
    </row>
    <row r="52" spans="20:24" x14ac:dyDescent="0.2">
      <c r="T52" s="58">
        <v>2017</v>
      </c>
      <c r="U52" s="66">
        <f>F30</f>
        <v>235754</v>
      </c>
      <c r="V52" s="65">
        <f>L30</f>
        <v>171180</v>
      </c>
      <c r="W52" s="65">
        <f>Q30</f>
        <v>29252</v>
      </c>
    </row>
    <row r="53" spans="20:24" x14ac:dyDescent="0.2">
      <c r="T53" s="58">
        <v>2018</v>
      </c>
      <c r="U53" s="66">
        <f>F32</f>
        <v>234414</v>
      </c>
      <c r="V53" s="65">
        <f>L32</f>
        <v>165124</v>
      </c>
      <c r="W53" s="65">
        <f>Q32</f>
        <v>29012</v>
      </c>
    </row>
    <row r="54" spans="20:24" x14ac:dyDescent="0.2">
      <c r="T54" s="58">
        <v>2019</v>
      </c>
      <c r="U54" s="66">
        <f>F34</f>
        <v>235039</v>
      </c>
      <c r="V54" s="65">
        <f>L34</f>
        <v>161831</v>
      </c>
      <c r="W54" s="65">
        <f>Q34</f>
        <v>27532</v>
      </c>
    </row>
    <row r="55" spans="20:24" x14ac:dyDescent="0.2">
      <c r="T55" s="58">
        <v>2020</v>
      </c>
      <c r="U55" s="66">
        <f>F36</f>
        <v>232650</v>
      </c>
      <c r="V55" s="65">
        <f>L36</f>
        <v>162071</v>
      </c>
      <c r="W55" s="65">
        <f>Q36</f>
        <v>26005</v>
      </c>
      <c r="X55" s="31"/>
    </row>
    <row r="56" spans="20:24" x14ac:dyDescent="0.2">
      <c r="T56" s="58">
        <v>2021</v>
      </c>
      <c r="U56" s="66">
        <f>F38</f>
        <v>233882</v>
      </c>
      <c r="V56" s="65">
        <f>L38</f>
        <v>162731</v>
      </c>
      <c r="W56" s="65">
        <f>Q38</f>
        <v>25349</v>
      </c>
    </row>
    <row r="57" spans="20:24" ht="13.5" customHeight="1" x14ac:dyDescent="0.2"/>
    <row r="58" spans="20:24" ht="15.75" customHeight="1" x14ac:dyDescent="0.2"/>
    <row r="59" spans="20:24" ht="15.75" customHeight="1" x14ac:dyDescent="0.2"/>
    <row r="62" spans="20:24" ht="14.1" customHeight="1" x14ac:dyDescent="0.2"/>
    <row r="77" spans="9:9" x14ac:dyDescent="0.2">
      <c r="I77" s="63"/>
    </row>
    <row r="79" spans="9:9" ht="14.1" customHeight="1" x14ac:dyDescent="0.2"/>
    <row r="91" ht="14.1" customHeight="1" x14ac:dyDescent="0.2"/>
  </sheetData>
  <customSheetViews>
    <customSheetView guid="{81E5D7E7-16ED-4014-84DC-4F821D3604F8}" showPageBreaks="1" showGridLines="0" printArea="1" state="hidden" view="pageBreakPreview">
      <selection activeCell="O12" sqref="O12"/>
      <rowBreaks count="1" manualBreakCount="1">
        <brk id="42" min="1" max="17" man="1"/>
      </rowBreaks>
      <pageMargins left="0" right="0" top="0" bottom="0" header="0" footer="0"/>
      <printOptions horizontalCentered="1"/>
      <headerFooter alignWithMargins="0"/>
    </customSheetView>
  </customSheetViews>
  <mergeCells count="9">
    <mergeCell ref="M4:Q4"/>
    <mergeCell ref="R4:R5"/>
    <mergeCell ref="B43:R43"/>
    <mergeCell ref="B2:R2"/>
    <mergeCell ref="B4:B5"/>
    <mergeCell ref="C4:C5"/>
    <mergeCell ref="D4:F4"/>
    <mergeCell ref="G4:L4"/>
    <mergeCell ref="C42:W42"/>
  </mergeCells>
  <phoneticPr fontId="13" type="noConversion"/>
  <printOptions horizontalCentered="1"/>
  <pageMargins left="0.98425196850393704" right="0" top="0.98425196850393704" bottom="0.35433070866141736" header="0" footer="0"/>
  <pageSetup orientation="portrait" r:id="rId1"/>
  <headerFooter alignWithMargins="0"/>
  <rowBreaks count="1" manualBreakCount="1">
    <brk id="42" min="1" max="17"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0810B-3852-44C0-B762-DE4F16506DCB}">
  <dimension ref="A1:S38"/>
  <sheetViews>
    <sheetView showGridLines="0" zoomScale="85" zoomScaleNormal="85" zoomScaleSheetLayoutView="100" workbookViewId="0">
      <selection sqref="A1:S1"/>
    </sheetView>
  </sheetViews>
  <sheetFormatPr defaultColWidth="9.140625" defaultRowHeight="15" x14ac:dyDescent="0.2"/>
  <cols>
    <col min="1" max="1" width="28.7109375" style="278" customWidth="1"/>
    <col min="2" max="2" width="8.5703125" style="279" customWidth="1"/>
    <col min="3" max="19" width="10.7109375" style="278" customWidth="1"/>
    <col min="20" max="16384" width="9.140625" style="278"/>
  </cols>
  <sheetData>
    <row r="1" spans="1:19" ht="20.100000000000001" customHeight="1" thickBot="1" x14ac:dyDescent="0.25">
      <c r="A1" s="398" t="s">
        <v>253</v>
      </c>
      <c r="B1" s="398"/>
      <c r="C1" s="398"/>
      <c r="D1" s="398"/>
      <c r="E1" s="398"/>
      <c r="F1" s="398"/>
      <c r="G1" s="398"/>
      <c r="H1" s="398"/>
      <c r="I1" s="398"/>
      <c r="J1" s="398"/>
      <c r="K1" s="398"/>
      <c r="L1" s="398"/>
      <c r="M1" s="398"/>
      <c r="N1" s="398"/>
      <c r="O1" s="398"/>
      <c r="P1" s="398"/>
      <c r="Q1" s="398"/>
      <c r="R1" s="398"/>
      <c r="S1" s="398"/>
    </row>
    <row r="2" spans="1:19" ht="20.100000000000001" customHeight="1" thickBot="1" x14ac:dyDescent="0.35">
      <c r="A2" s="336"/>
      <c r="B2" s="337" t="s">
        <v>23</v>
      </c>
      <c r="C2" s="337">
        <v>1960</v>
      </c>
      <c r="D2" s="337">
        <v>1970</v>
      </c>
      <c r="E2" s="337">
        <v>1980</v>
      </c>
      <c r="F2" s="337">
        <v>1990</v>
      </c>
      <c r="G2" s="337">
        <v>2000</v>
      </c>
      <c r="H2" s="337">
        <v>2010</v>
      </c>
      <c r="I2" s="337">
        <v>2013</v>
      </c>
      <c r="J2" s="337">
        <v>2014</v>
      </c>
      <c r="K2" s="337">
        <v>2015</v>
      </c>
      <c r="L2" s="337">
        <v>2016</v>
      </c>
      <c r="M2" s="337">
        <v>2017</v>
      </c>
      <c r="N2" s="337">
        <v>2018</v>
      </c>
      <c r="O2" s="337">
        <v>2019</v>
      </c>
      <c r="P2" s="337">
        <v>2020</v>
      </c>
      <c r="Q2" s="337">
        <v>2021</v>
      </c>
      <c r="R2" s="337">
        <v>2022</v>
      </c>
      <c r="S2" s="337">
        <v>2023</v>
      </c>
    </row>
    <row r="3" spans="1:19" ht="20.100000000000001" customHeight="1" thickBot="1" x14ac:dyDescent="0.25">
      <c r="A3" s="405" t="s">
        <v>1</v>
      </c>
      <c r="B3" s="405"/>
      <c r="C3" s="405"/>
      <c r="D3" s="405"/>
      <c r="E3" s="405"/>
      <c r="F3" s="405"/>
      <c r="G3" s="405"/>
      <c r="H3" s="405"/>
      <c r="I3" s="405"/>
      <c r="J3" s="405"/>
      <c r="K3" s="405"/>
      <c r="L3" s="405"/>
      <c r="M3" s="405"/>
      <c r="N3" s="405"/>
      <c r="O3" s="405"/>
      <c r="P3" s="405"/>
      <c r="Q3" s="405"/>
      <c r="R3" s="405"/>
      <c r="S3" s="405"/>
    </row>
    <row r="4" spans="1:19" s="280" customFormat="1" ht="20.100000000000001" customHeight="1" thickBot="1" x14ac:dyDescent="0.25">
      <c r="A4" s="338" t="s">
        <v>3</v>
      </c>
      <c r="B4" s="300" t="s">
        <v>25</v>
      </c>
      <c r="C4" s="342">
        <v>283036</v>
      </c>
      <c r="D4" s="342">
        <v>362842</v>
      </c>
      <c r="E4" s="342">
        <v>291510</v>
      </c>
      <c r="F4" s="342">
        <v>257757</v>
      </c>
      <c r="G4" s="342">
        <v>305705</v>
      </c>
      <c r="H4" s="342">
        <v>263906</v>
      </c>
      <c r="I4" s="299">
        <v>244045</v>
      </c>
      <c r="J4" s="299">
        <v>241683</v>
      </c>
      <c r="K4" s="299">
        <v>239102</v>
      </c>
      <c r="L4" s="299">
        <v>238140</v>
      </c>
      <c r="M4" s="299">
        <v>235754</v>
      </c>
      <c r="N4" s="299">
        <v>234414</v>
      </c>
      <c r="O4" s="299">
        <v>235039</v>
      </c>
      <c r="P4" s="299">
        <v>232650</v>
      </c>
      <c r="Q4" s="299">
        <v>233882</v>
      </c>
      <c r="R4" s="299">
        <v>235116</v>
      </c>
      <c r="S4" s="299">
        <v>237762</v>
      </c>
    </row>
    <row r="5" spans="1:19" ht="20.100000000000001" customHeight="1" thickBot="1" x14ac:dyDescent="0.25">
      <c r="A5" s="338"/>
      <c r="B5" s="297" t="s">
        <v>26</v>
      </c>
      <c r="C5" s="343">
        <v>125066</v>
      </c>
      <c r="D5" s="343">
        <v>169419</v>
      </c>
      <c r="E5" s="343">
        <v>139203</v>
      </c>
      <c r="F5" s="343">
        <v>122184</v>
      </c>
      <c r="G5" s="343">
        <v>147407</v>
      </c>
      <c r="H5" s="343">
        <v>127537</v>
      </c>
      <c r="I5" s="296">
        <v>118622</v>
      </c>
      <c r="J5" s="296">
        <v>117703</v>
      </c>
      <c r="K5" s="296">
        <v>116608</v>
      </c>
      <c r="L5" s="296">
        <v>116158</v>
      </c>
      <c r="M5" s="296">
        <v>115074</v>
      </c>
      <c r="N5" s="296">
        <v>114473</v>
      </c>
      <c r="O5" s="296">
        <v>114739</v>
      </c>
      <c r="P5" s="296">
        <v>113593</v>
      </c>
      <c r="Q5" s="296">
        <v>114336</v>
      </c>
      <c r="R5" s="296">
        <v>115022</v>
      </c>
      <c r="S5" s="296">
        <v>116374</v>
      </c>
    </row>
    <row r="6" spans="1:19" ht="20.100000000000001" customHeight="1" thickBot="1" x14ac:dyDescent="0.25">
      <c r="A6" s="341" t="s">
        <v>4</v>
      </c>
      <c r="B6" s="297" t="s">
        <v>25</v>
      </c>
      <c r="C6" s="343">
        <v>139932</v>
      </c>
      <c r="D6" s="343">
        <v>233692</v>
      </c>
      <c r="E6" s="343">
        <v>214187</v>
      </c>
      <c r="F6" s="343">
        <v>195994</v>
      </c>
      <c r="G6" s="343">
        <v>223272</v>
      </c>
      <c r="H6" s="343">
        <v>189999</v>
      </c>
      <c r="I6" s="296">
        <v>173721</v>
      </c>
      <c r="J6" s="296">
        <v>171975</v>
      </c>
      <c r="K6" s="296">
        <v>169972</v>
      </c>
      <c r="L6" s="296">
        <v>169389</v>
      </c>
      <c r="M6" s="296">
        <v>167732</v>
      </c>
      <c r="N6" s="296">
        <v>166848</v>
      </c>
      <c r="O6" s="296">
        <v>167672</v>
      </c>
      <c r="P6" s="296">
        <v>165547</v>
      </c>
      <c r="Q6" s="296">
        <v>166856</v>
      </c>
      <c r="R6" s="296">
        <v>167907</v>
      </c>
      <c r="S6" s="296">
        <v>170303</v>
      </c>
    </row>
    <row r="7" spans="1:19" ht="20.100000000000001" customHeight="1" thickBot="1" x14ac:dyDescent="0.25">
      <c r="A7" s="341"/>
      <c r="B7" s="297" t="s">
        <v>26</v>
      </c>
      <c r="C7" s="343">
        <v>61636</v>
      </c>
      <c r="D7" s="343">
        <v>108947</v>
      </c>
      <c r="E7" s="343">
        <v>101232</v>
      </c>
      <c r="F7" s="343">
        <v>91747</v>
      </c>
      <c r="G7" s="343">
        <v>106443</v>
      </c>
      <c r="H7" s="343">
        <v>90030</v>
      </c>
      <c r="I7" s="296">
        <v>82692</v>
      </c>
      <c r="J7" s="296">
        <v>81912</v>
      </c>
      <c r="K7" s="296">
        <v>81087</v>
      </c>
      <c r="L7" s="296">
        <v>80871</v>
      </c>
      <c r="M7" s="296">
        <v>80179</v>
      </c>
      <c r="N7" s="296">
        <v>79810</v>
      </c>
      <c r="O7" s="296">
        <v>80311</v>
      </c>
      <c r="P7" s="296">
        <v>79328</v>
      </c>
      <c r="Q7" s="296">
        <v>80127</v>
      </c>
      <c r="R7" s="296">
        <v>80782</v>
      </c>
      <c r="S7" s="296">
        <v>81984</v>
      </c>
    </row>
    <row r="8" spans="1:19" ht="20.100000000000001" customHeight="1" thickBot="1" x14ac:dyDescent="0.25">
      <c r="A8" s="341" t="s">
        <v>5</v>
      </c>
      <c r="B8" s="297" t="s">
        <v>25</v>
      </c>
      <c r="C8" s="343">
        <v>143104</v>
      </c>
      <c r="D8" s="343">
        <v>129150</v>
      </c>
      <c r="E8" s="343">
        <v>77323</v>
      </c>
      <c r="F8" s="343">
        <v>61763</v>
      </c>
      <c r="G8" s="343">
        <v>82433</v>
      </c>
      <c r="H8" s="343">
        <v>73907</v>
      </c>
      <c r="I8" s="296">
        <v>70324</v>
      </c>
      <c r="J8" s="296">
        <v>69708</v>
      </c>
      <c r="K8" s="296">
        <v>69130</v>
      </c>
      <c r="L8" s="296">
        <v>68751</v>
      </c>
      <c r="M8" s="296">
        <v>68022</v>
      </c>
      <c r="N8" s="296">
        <v>67566</v>
      </c>
      <c r="O8" s="296">
        <v>67367</v>
      </c>
      <c r="P8" s="296">
        <v>67103</v>
      </c>
      <c r="Q8" s="296">
        <v>67026</v>
      </c>
      <c r="R8" s="296">
        <v>67209</v>
      </c>
      <c r="S8" s="296">
        <v>67459</v>
      </c>
    </row>
    <row r="9" spans="1:19" ht="20.100000000000001" customHeight="1" thickBot="1" x14ac:dyDescent="0.25">
      <c r="A9" s="341"/>
      <c r="B9" s="297" t="s">
        <v>26</v>
      </c>
      <c r="C9" s="343">
        <v>63430</v>
      </c>
      <c r="D9" s="343">
        <v>60472</v>
      </c>
      <c r="E9" s="343">
        <v>37971</v>
      </c>
      <c r="F9" s="343">
        <v>30437</v>
      </c>
      <c r="G9" s="343">
        <v>40964</v>
      </c>
      <c r="H9" s="343">
        <v>37507</v>
      </c>
      <c r="I9" s="296">
        <v>35930</v>
      </c>
      <c r="J9" s="296">
        <v>35791</v>
      </c>
      <c r="K9" s="296">
        <v>35521</v>
      </c>
      <c r="L9" s="296">
        <v>35287</v>
      </c>
      <c r="M9" s="296">
        <v>34895</v>
      </c>
      <c r="N9" s="296">
        <v>34663</v>
      </c>
      <c r="O9" s="296">
        <v>34428</v>
      </c>
      <c r="P9" s="296">
        <v>34265</v>
      </c>
      <c r="Q9" s="296">
        <v>34209</v>
      </c>
      <c r="R9" s="296">
        <v>34240</v>
      </c>
      <c r="S9" s="296">
        <v>34390</v>
      </c>
    </row>
    <row r="10" spans="1:19" ht="20.100000000000001" customHeight="1" thickBot="1" x14ac:dyDescent="0.25">
      <c r="A10" s="405" t="s">
        <v>2</v>
      </c>
      <c r="B10" s="405"/>
      <c r="C10" s="405"/>
      <c r="D10" s="405"/>
      <c r="E10" s="405"/>
      <c r="F10" s="405"/>
      <c r="G10" s="405"/>
      <c r="H10" s="405"/>
      <c r="I10" s="405"/>
      <c r="J10" s="405"/>
      <c r="K10" s="405"/>
      <c r="L10" s="405"/>
      <c r="M10" s="405"/>
      <c r="N10" s="405"/>
      <c r="O10" s="405"/>
      <c r="P10" s="405"/>
      <c r="Q10" s="405"/>
      <c r="R10" s="405"/>
      <c r="S10" s="405"/>
    </row>
    <row r="11" spans="1:19" s="280" customFormat="1" ht="20.100000000000001" customHeight="1" thickBot="1" x14ac:dyDescent="0.25">
      <c r="A11" s="338" t="s">
        <v>3</v>
      </c>
      <c r="B11" s="300" t="s">
        <v>25</v>
      </c>
      <c r="C11" s="342">
        <v>50923</v>
      </c>
      <c r="D11" s="342">
        <v>133405</v>
      </c>
      <c r="E11" s="342">
        <v>155533</v>
      </c>
      <c r="F11" s="342">
        <v>160542</v>
      </c>
      <c r="G11" s="342">
        <v>175405</v>
      </c>
      <c r="H11" s="342">
        <v>214388</v>
      </c>
      <c r="I11" s="299">
        <v>197165</v>
      </c>
      <c r="J11" s="299">
        <v>189996</v>
      </c>
      <c r="K11" s="299">
        <v>185855</v>
      </c>
      <c r="L11" s="299">
        <v>179753</v>
      </c>
      <c r="M11" s="299">
        <v>171180</v>
      </c>
      <c r="N11" s="299">
        <v>165124</v>
      </c>
      <c r="O11" s="299">
        <v>161831</v>
      </c>
      <c r="P11" s="299">
        <v>162071</v>
      </c>
      <c r="Q11" s="299">
        <v>162731</v>
      </c>
      <c r="R11" s="299">
        <v>162208</v>
      </c>
      <c r="S11" s="299">
        <v>159457</v>
      </c>
    </row>
    <row r="12" spans="1:19" ht="20.100000000000001" customHeight="1" thickBot="1" x14ac:dyDescent="0.25">
      <c r="A12" s="338"/>
      <c r="B12" s="297" t="s">
        <v>26</v>
      </c>
      <c r="C12" s="343">
        <v>20091</v>
      </c>
      <c r="D12" s="343">
        <v>65302</v>
      </c>
      <c r="E12" s="343">
        <v>78768</v>
      </c>
      <c r="F12" s="343">
        <v>78431</v>
      </c>
      <c r="G12" s="343">
        <v>83854</v>
      </c>
      <c r="H12" s="343">
        <v>103279</v>
      </c>
      <c r="I12" s="296">
        <v>95217</v>
      </c>
      <c r="J12" s="296">
        <v>91636</v>
      </c>
      <c r="K12" s="296">
        <v>89721</v>
      </c>
      <c r="L12" s="296">
        <v>87159</v>
      </c>
      <c r="M12" s="296">
        <v>82983</v>
      </c>
      <c r="N12" s="296">
        <v>80268</v>
      </c>
      <c r="O12" s="296">
        <v>78616</v>
      </c>
      <c r="P12" s="296">
        <v>78895</v>
      </c>
      <c r="Q12" s="296">
        <v>79391</v>
      </c>
      <c r="R12" s="296">
        <v>79097</v>
      </c>
      <c r="S12" s="296">
        <v>77903</v>
      </c>
    </row>
    <row r="13" spans="1:19" ht="20.100000000000001" customHeight="1" thickBot="1" x14ac:dyDescent="0.25">
      <c r="A13" s="341" t="s">
        <v>4</v>
      </c>
      <c r="B13" s="297" t="s">
        <v>25</v>
      </c>
      <c r="C13" s="343">
        <v>26300</v>
      </c>
      <c r="D13" s="343">
        <v>97997</v>
      </c>
      <c r="E13" s="343">
        <v>115185</v>
      </c>
      <c r="F13" s="343">
        <v>116693</v>
      </c>
      <c r="G13" s="343">
        <v>110154</v>
      </c>
      <c r="H13" s="343">
        <v>155033</v>
      </c>
      <c r="I13" s="296">
        <v>139542</v>
      </c>
      <c r="J13" s="296">
        <v>133011</v>
      </c>
      <c r="K13" s="296">
        <v>129667</v>
      </c>
      <c r="L13" s="296">
        <v>124645</v>
      </c>
      <c r="M13" s="296">
        <v>117148</v>
      </c>
      <c r="N13" s="296">
        <v>111951</v>
      </c>
      <c r="O13" s="296">
        <v>108825</v>
      </c>
      <c r="P13" s="296">
        <v>108803</v>
      </c>
      <c r="Q13" s="296">
        <v>109172</v>
      </c>
      <c r="R13" s="296">
        <v>108974</v>
      </c>
      <c r="S13" s="296">
        <v>106296</v>
      </c>
    </row>
    <row r="14" spans="1:19" ht="20.100000000000001" customHeight="1" thickBot="1" x14ac:dyDescent="0.25">
      <c r="A14" s="341"/>
      <c r="B14" s="297" t="s">
        <v>26</v>
      </c>
      <c r="C14" s="343">
        <v>8484</v>
      </c>
      <c r="D14" s="343">
        <v>46472</v>
      </c>
      <c r="E14" s="343">
        <v>57734</v>
      </c>
      <c r="F14" s="343">
        <v>56741</v>
      </c>
      <c r="G14" s="343">
        <v>50805</v>
      </c>
      <c r="H14" s="343">
        <v>74437</v>
      </c>
      <c r="I14" s="296">
        <v>67269</v>
      </c>
      <c r="J14" s="296">
        <v>64023</v>
      </c>
      <c r="K14" s="296">
        <v>62573</v>
      </c>
      <c r="L14" s="296">
        <v>60464</v>
      </c>
      <c r="M14" s="296">
        <v>56821</v>
      </c>
      <c r="N14" s="296">
        <v>54539</v>
      </c>
      <c r="O14" s="296">
        <v>53049</v>
      </c>
      <c r="P14" s="296">
        <v>53174</v>
      </c>
      <c r="Q14" s="296">
        <v>53478</v>
      </c>
      <c r="R14" s="296">
        <v>53429</v>
      </c>
      <c r="S14" s="296">
        <v>52271</v>
      </c>
    </row>
    <row r="15" spans="1:19" ht="20.100000000000001" customHeight="1" thickBot="1" x14ac:dyDescent="0.25">
      <c r="A15" s="341" t="s">
        <v>5</v>
      </c>
      <c r="B15" s="297" t="s">
        <v>25</v>
      </c>
      <c r="C15" s="343">
        <v>24623</v>
      </c>
      <c r="D15" s="343">
        <v>35408</v>
      </c>
      <c r="E15" s="343">
        <v>40348</v>
      </c>
      <c r="F15" s="343">
        <v>35589</v>
      </c>
      <c r="G15" s="343">
        <v>27902</v>
      </c>
      <c r="H15" s="343">
        <v>42934</v>
      </c>
      <c r="I15" s="296">
        <v>40456</v>
      </c>
      <c r="J15" s="296">
        <v>39537</v>
      </c>
      <c r="K15" s="296">
        <v>38557</v>
      </c>
      <c r="L15" s="296">
        <v>37482</v>
      </c>
      <c r="M15" s="296">
        <v>36607</v>
      </c>
      <c r="N15" s="296">
        <v>35912</v>
      </c>
      <c r="O15" s="296">
        <v>35728</v>
      </c>
      <c r="P15" s="296">
        <v>35836</v>
      </c>
      <c r="Q15" s="296">
        <v>36037</v>
      </c>
      <c r="R15" s="296">
        <v>35774</v>
      </c>
      <c r="S15" s="296">
        <v>35565</v>
      </c>
    </row>
    <row r="16" spans="1:19" ht="20.100000000000001" customHeight="1" thickBot="1" x14ac:dyDescent="0.25">
      <c r="A16" s="341"/>
      <c r="B16" s="297" t="s">
        <v>26</v>
      </c>
      <c r="C16" s="343">
        <v>11607</v>
      </c>
      <c r="D16" s="343">
        <v>18830</v>
      </c>
      <c r="E16" s="343">
        <v>21034</v>
      </c>
      <c r="F16" s="343">
        <v>20036</v>
      </c>
      <c r="G16" s="343">
        <v>13659</v>
      </c>
      <c r="H16" s="343">
        <v>21661</v>
      </c>
      <c r="I16" s="296">
        <v>20512</v>
      </c>
      <c r="J16" s="296">
        <v>20034</v>
      </c>
      <c r="K16" s="296">
        <v>19488</v>
      </c>
      <c r="L16" s="296">
        <v>19032</v>
      </c>
      <c r="M16" s="296">
        <v>18597</v>
      </c>
      <c r="N16" s="296">
        <v>18225</v>
      </c>
      <c r="O16" s="296">
        <v>18078</v>
      </c>
      <c r="P16" s="296">
        <v>18097</v>
      </c>
      <c r="Q16" s="296">
        <v>18192</v>
      </c>
      <c r="R16" s="296">
        <v>17962</v>
      </c>
      <c r="S16" s="296">
        <v>17789</v>
      </c>
    </row>
    <row r="17" spans="1:19" ht="20.100000000000001" customHeight="1" thickBot="1" x14ac:dyDescent="0.25">
      <c r="A17" s="341" t="s">
        <v>6</v>
      </c>
      <c r="B17" s="297" t="s">
        <v>25</v>
      </c>
      <c r="C17" s="340" t="s">
        <v>87</v>
      </c>
      <c r="D17" s="340" t="s">
        <v>87</v>
      </c>
      <c r="E17" s="340" t="s">
        <v>87</v>
      </c>
      <c r="F17" s="343">
        <v>8260</v>
      </c>
      <c r="G17" s="343">
        <v>12087</v>
      </c>
      <c r="H17" s="343">
        <v>13260</v>
      </c>
      <c r="I17" s="296">
        <v>12759</v>
      </c>
      <c r="J17" s="296">
        <v>12585</v>
      </c>
      <c r="K17" s="296">
        <v>12399</v>
      </c>
      <c r="L17" s="296">
        <v>12067</v>
      </c>
      <c r="M17" s="296">
        <v>11856</v>
      </c>
      <c r="N17" s="296">
        <v>11862</v>
      </c>
      <c r="O17" s="296">
        <v>11819</v>
      </c>
      <c r="P17" s="296">
        <v>11924</v>
      </c>
      <c r="Q17" s="296">
        <v>11961</v>
      </c>
      <c r="R17" s="296">
        <v>11950</v>
      </c>
      <c r="S17" s="296">
        <v>12038</v>
      </c>
    </row>
    <row r="18" spans="1:19" ht="20.100000000000001" customHeight="1" thickBot="1" x14ac:dyDescent="0.25">
      <c r="A18" s="341"/>
      <c r="B18" s="297" t="s">
        <v>26</v>
      </c>
      <c r="C18" s="340" t="s">
        <v>87</v>
      </c>
      <c r="D18" s="340" t="s">
        <v>87</v>
      </c>
      <c r="E18" s="340" t="s">
        <v>87</v>
      </c>
      <c r="F18" s="343">
        <v>1654</v>
      </c>
      <c r="G18" s="343">
        <v>5315</v>
      </c>
      <c r="H18" s="343">
        <v>5824</v>
      </c>
      <c r="I18" s="296">
        <v>5619</v>
      </c>
      <c r="J18" s="296">
        <v>5585</v>
      </c>
      <c r="K18" s="296">
        <v>5552</v>
      </c>
      <c r="L18" s="296">
        <v>5478</v>
      </c>
      <c r="M18" s="296">
        <v>5407</v>
      </c>
      <c r="N18" s="296">
        <v>5405</v>
      </c>
      <c r="O18" s="296">
        <v>5378</v>
      </c>
      <c r="P18" s="296">
        <v>5463</v>
      </c>
      <c r="Q18" s="296">
        <v>5503</v>
      </c>
      <c r="R18" s="296">
        <v>5551</v>
      </c>
      <c r="S18" s="296">
        <v>5634</v>
      </c>
    </row>
    <row r="19" spans="1:19" ht="20.100000000000001" customHeight="1" thickBot="1" x14ac:dyDescent="0.25">
      <c r="A19" s="341" t="s">
        <v>254</v>
      </c>
      <c r="B19" s="297" t="s">
        <v>25</v>
      </c>
      <c r="C19" s="340" t="s">
        <v>87</v>
      </c>
      <c r="D19" s="340" t="s">
        <v>87</v>
      </c>
      <c r="E19" s="340" t="s">
        <v>87</v>
      </c>
      <c r="F19" s="340" t="s">
        <v>87</v>
      </c>
      <c r="G19" s="343">
        <v>25262</v>
      </c>
      <c r="H19" s="340" t="s">
        <v>87</v>
      </c>
      <c r="I19" s="297" t="s">
        <v>87</v>
      </c>
      <c r="J19" s="297" t="s">
        <v>87</v>
      </c>
      <c r="K19" s="297" t="s">
        <v>87</v>
      </c>
      <c r="L19" s="297" t="s">
        <v>87</v>
      </c>
      <c r="M19" s="297" t="s">
        <v>87</v>
      </c>
      <c r="N19" s="297" t="s">
        <v>87</v>
      </c>
      <c r="O19" s="297" t="s">
        <v>87</v>
      </c>
      <c r="P19" s="297" t="s">
        <v>87</v>
      </c>
      <c r="Q19" s="297" t="s">
        <v>87</v>
      </c>
      <c r="R19" s="297" t="s">
        <v>87</v>
      </c>
      <c r="S19" s="297" t="s">
        <v>87</v>
      </c>
    </row>
    <row r="20" spans="1:19" ht="20.100000000000001" customHeight="1" thickBot="1" x14ac:dyDescent="0.25">
      <c r="A20" s="341"/>
      <c r="B20" s="297" t="s">
        <v>26</v>
      </c>
      <c r="C20" s="340" t="s">
        <v>87</v>
      </c>
      <c r="D20" s="340" t="s">
        <v>87</v>
      </c>
      <c r="E20" s="340" t="s">
        <v>87</v>
      </c>
      <c r="F20" s="340" t="s">
        <v>87</v>
      </c>
      <c r="G20" s="343">
        <v>14075</v>
      </c>
      <c r="H20" s="340" t="s">
        <v>87</v>
      </c>
      <c r="I20" s="297" t="s">
        <v>87</v>
      </c>
      <c r="J20" s="297" t="s">
        <v>87</v>
      </c>
      <c r="K20" s="297" t="s">
        <v>87</v>
      </c>
      <c r="L20" s="297" t="s">
        <v>87</v>
      </c>
      <c r="M20" s="297" t="s">
        <v>87</v>
      </c>
      <c r="N20" s="297" t="s">
        <v>87</v>
      </c>
      <c r="O20" s="297" t="s">
        <v>87</v>
      </c>
      <c r="P20" s="297" t="s">
        <v>87</v>
      </c>
      <c r="Q20" s="297" t="s">
        <v>87</v>
      </c>
      <c r="R20" s="297" t="s">
        <v>87</v>
      </c>
      <c r="S20" s="297" t="s">
        <v>87</v>
      </c>
    </row>
    <row r="21" spans="1:19" ht="20.100000000000001" customHeight="1" thickBot="1" x14ac:dyDescent="0.25">
      <c r="A21" s="341" t="s">
        <v>7</v>
      </c>
      <c r="B21" s="297" t="s">
        <v>25</v>
      </c>
      <c r="C21" s="340" t="s">
        <v>87</v>
      </c>
      <c r="D21" s="340" t="s">
        <v>87</v>
      </c>
      <c r="E21" s="340" t="s">
        <v>87</v>
      </c>
      <c r="F21" s="340" t="s">
        <v>87</v>
      </c>
      <c r="G21" s="340" t="s">
        <v>87</v>
      </c>
      <c r="H21" s="343">
        <v>1953</v>
      </c>
      <c r="I21" s="296">
        <v>2693</v>
      </c>
      <c r="J21" s="296">
        <v>2698</v>
      </c>
      <c r="K21" s="296">
        <v>2670</v>
      </c>
      <c r="L21" s="296">
        <v>2665</v>
      </c>
      <c r="M21" s="296">
        <v>2651</v>
      </c>
      <c r="N21" s="296">
        <v>2664</v>
      </c>
      <c r="O21" s="296">
        <v>2688</v>
      </c>
      <c r="P21" s="296">
        <v>2738</v>
      </c>
      <c r="Q21" s="296">
        <v>2758</v>
      </c>
      <c r="R21" s="296">
        <v>2738</v>
      </c>
      <c r="S21" s="296">
        <v>2802</v>
      </c>
    </row>
    <row r="22" spans="1:19" ht="20.100000000000001" customHeight="1" thickBot="1" x14ac:dyDescent="0.25">
      <c r="A22" s="341"/>
      <c r="B22" s="297" t="s">
        <v>26</v>
      </c>
      <c r="C22" s="340" t="s">
        <v>87</v>
      </c>
      <c r="D22" s="340" t="s">
        <v>87</v>
      </c>
      <c r="E22" s="340" t="s">
        <v>87</v>
      </c>
      <c r="F22" s="340" t="s">
        <v>87</v>
      </c>
      <c r="G22" s="340" t="s">
        <v>87</v>
      </c>
      <c r="H22" s="340">
        <v>945</v>
      </c>
      <c r="I22" s="296">
        <v>1200</v>
      </c>
      <c r="J22" s="296">
        <v>1211</v>
      </c>
      <c r="K22" s="296">
        <v>1200</v>
      </c>
      <c r="L22" s="296">
        <v>1158</v>
      </c>
      <c r="M22" s="296">
        <v>1144</v>
      </c>
      <c r="N22" s="296">
        <v>1178</v>
      </c>
      <c r="O22" s="296">
        <v>1165</v>
      </c>
      <c r="P22" s="296">
        <v>1201</v>
      </c>
      <c r="Q22" s="296">
        <v>1211</v>
      </c>
      <c r="R22" s="296">
        <v>1154</v>
      </c>
      <c r="S22" s="296">
        <v>1198</v>
      </c>
    </row>
    <row r="23" spans="1:19" ht="20.100000000000001" customHeight="1" thickBot="1" x14ac:dyDescent="0.25">
      <c r="A23" s="341" t="s">
        <v>8</v>
      </c>
      <c r="B23" s="297" t="s">
        <v>25</v>
      </c>
      <c r="C23" s="340" t="s">
        <v>87</v>
      </c>
      <c r="D23" s="340" t="s">
        <v>87</v>
      </c>
      <c r="E23" s="340" t="s">
        <v>87</v>
      </c>
      <c r="F23" s="340" t="s">
        <v>87</v>
      </c>
      <c r="G23" s="340" t="s">
        <v>87</v>
      </c>
      <c r="H23" s="343">
        <v>1208</v>
      </c>
      <c r="I23" s="296">
        <v>1715</v>
      </c>
      <c r="J23" s="296">
        <v>2165</v>
      </c>
      <c r="K23" s="296">
        <v>2562</v>
      </c>
      <c r="L23" s="296">
        <v>2894</v>
      </c>
      <c r="M23" s="296">
        <v>2918</v>
      </c>
      <c r="N23" s="296">
        <v>2735</v>
      </c>
      <c r="O23" s="296">
        <v>2771</v>
      </c>
      <c r="P23" s="296">
        <v>2770</v>
      </c>
      <c r="Q23" s="296">
        <v>2803</v>
      </c>
      <c r="R23" s="296">
        <v>2772</v>
      </c>
      <c r="S23" s="296">
        <v>2756</v>
      </c>
    </row>
    <row r="24" spans="1:19" ht="20.100000000000001" customHeight="1" thickBot="1" x14ac:dyDescent="0.25">
      <c r="A24" s="341"/>
      <c r="B24" s="297" t="s">
        <v>26</v>
      </c>
      <c r="C24" s="340" t="s">
        <v>87</v>
      </c>
      <c r="D24" s="340" t="s">
        <v>87</v>
      </c>
      <c r="E24" s="340" t="s">
        <v>87</v>
      </c>
      <c r="F24" s="340" t="s">
        <v>87</v>
      </c>
      <c r="G24" s="340" t="s">
        <v>87</v>
      </c>
      <c r="H24" s="340">
        <v>412</v>
      </c>
      <c r="I24" s="297">
        <v>617</v>
      </c>
      <c r="J24" s="297">
        <v>783</v>
      </c>
      <c r="K24" s="297">
        <v>908</v>
      </c>
      <c r="L24" s="296">
        <v>1027</v>
      </c>
      <c r="M24" s="296">
        <v>1014</v>
      </c>
      <c r="N24" s="297">
        <v>921</v>
      </c>
      <c r="O24" s="297">
        <v>946</v>
      </c>
      <c r="P24" s="297">
        <v>960</v>
      </c>
      <c r="Q24" s="296">
        <v>1007</v>
      </c>
      <c r="R24" s="296">
        <v>1001</v>
      </c>
      <c r="S24" s="296">
        <v>1011</v>
      </c>
    </row>
    <row r="25" spans="1:19" ht="20.100000000000001" customHeight="1" thickBot="1" x14ac:dyDescent="0.25">
      <c r="A25" s="405" t="s">
        <v>82</v>
      </c>
      <c r="B25" s="405"/>
      <c r="C25" s="405"/>
      <c r="D25" s="405"/>
      <c r="E25" s="405"/>
      <c r="F25" s="405"/>
      <c r="G25" s="405"/>
      <c r="H25" s="405"/>
      <c r="I25" s="405"/>
      <c r="J25" s="405"/>
      <c r="K25" s="405"/>
      <c r="L25" s="405"/>
      <c r="M25" s="405"/>
      <c r="N25" s="405"/>
      <c r="O25" s="405"/>
      <c r="P25" s="405"/>
      <c r="Q25" s="405"/>
      <c r="R25" s="405"/>
      <c r="S25" s="405"/>
    </row>
    <row r="26" spans="1:19" s="280" customFormat="1" ht="20.100000000000001" customHeight="1" thickBot="1" x14ac:dyDescent="0.25">
      <c r="A26" s="338" t="s">
        <v>3</v>
      </c>
      <c r="B26" s="300" t="s">
        <v>25</v>
      </c>
      <c r="C26" s="342">
        <v>5128</v>
      </c>
      <c r="D26" s="342">
        <v>9868</v>
      </c>
      <c r="E26" s="342">
        <v>16272</v>
      </c>
      <c r="F26" s="342">
        <v>29214</v>
      </c>
      <c r="G26" s="342">
        <v>24804</v>
      </c>
      <c r="H26" s="342">
        <v>32420</v>
      </c>
      <c r="I26" s="299">
        <v>32165</v>
      </c>
      <c r="J26" s="299">
        <v>31613</v>
      </c>
      <c r="K26" s="299">
        <v>29559</v>
      </c>
      <c r="L26" s="299">
        <v>28442</v>
      </c>
      <c r="M26" s="299">
        <v>29252</v>
      </c>
      <c r="N26" s="299">
        <v>29012</v>
      </c>
      <c r="O26" s="299">
        <v>27532</v>
      </c>
      <c r="P26" s="299">
        <v>26005</v>
      </c>
      <c r="Q26" s="299">
        <v>25349</v>
      </c>
      <c r="R26" s="299">
        <v>25231</v>
      </c>
      <c r="S26" s="299">
        <v>25123</v>
      </c>
    </row>
    <row r="27" spans="1:19" ht="20.100000000000001" customHeight="1" thickBot="1" x14ac:dyDescent="0.25">
      <c r="A27" s="338"/>
      <c r="B27" s="297" t="s">
        <v>26</v>
      </c>
      <c r="C27" s="343">
        <v>1772</v>
      </c>
      <c r="D27" s="343">
        <v>4291</v>
      </c>
      <c r="E27" s="343">
        <v>9618</v>
      </c>
      <c r="F27" s="343">
        <v>16378</v>
      </c>
      <c r="G27" s="343">
        <v>13506</v>
      </c>
      <c r="H27" s="343">
        <v>17769</v>
      </c>
      <c r="I27" s="296">
        <v>17455</v>
      </c>
      <c r="J27" s="296">
        <v>17035</v>
      </c>
      <c r="K27" s="296">
        <v>15967</v>
      </c>
      <c r="L27" s="296">
        <v>15369</v>
      </c>
      <c r="M27" s="296">
        <v>15759</v>
      </c>
      <c r="N27" s="296">
        <v>15503</v>
      </c>
      <c r="O27" s="296">
        <v>14711</v>
      </c>
      <c r="P27" s="296">
        <v>13783</v>
      </c>
      <c r="Q27" s="296">
        <v>13366</v>
      </c>
      <c r="R27" s="296">
        <v>13437</v>
      </c>
      <c r="S27" s="296">
        <v>13298</v>
      </c>
    </row>
    <row r="28" spans="1:19" ht="20.100000000000001" customHeight="1" thickBot="1" x14ac:dyDescent="0.25">
      <c r="A28" s="341" t="s">
        <v>4</v>
      </c>
      <c r="B28" s="297" t="s">
        <v>25</v>
      </c>
      <c r="C28" s="343">
        <v>1298</v>
      </c>
      <c r="D28" s="343">
        <v>5877</v>
      </c>
      <c r="E28" s="343">
        <v>9826</v>
      </c>
      <c r="F28" s="343">
        <v>21107</v>
      </c>
      <c r="G28" s="343">
        <v>16452</v>
      </c>
      <c r="H28" s="343">
        <v>19440</v>
      </c>
      <c r="I28" s="296">
        <v>19109</v>
      </c>
      <c r="J28" s="296">
        <v>18755</v>
      </c>
      <c r="K28" s="296">
        <v>17476</v>
      </c>
      <c r="L28" s="296">
        <v>16763</v>
      </c>
      <c r="M28" s="296">
        <v>17269</v>
      </c>
      <c r="N28" s="296">
        <v>15908</v>
      </c>
      <c r="O28" s="296">
        <v>14122</v>
      </c>
      <c r="P28" s="296">
        <v>13295</v>
      </c>
      <c r="Q28" s="296">
        <v>12960</v>
      </c>
      <c r="R28" s="296">
        <v>12965</v>
      </c>
      <c r="S28" s="296">
        <v>12844</v>
      </c>
    </row>
    <row r="29" spans="1:19" ht="20.100000000000001" customHeight="1" thickBot="1" x14ac:dyDescent="0.25">
      <c r="A29" s="341"/>
      <c r="B29" s="297" t="s">
        <v>26</v>
      </c>
      <c r="C29" s="340">
        <v>330</v>
      </c>
      <c r="D29" s="343">
        <v>2664</v>
      </c>
      <c r="E29" s="343">
        <v>5799</v>
      </c>
      <c r="F29" s="343">
        <v>12110</v>
      </c>
      <c r="G29" s="343">
        <v>9141</v>
      </c>
      <c r="H29" s="343">
        <v>11100</v>
      </c>
      <c r="I29" s="296">
        <v>10797</v>
      </c>
      <c r="J29" s="296">
        <v>10474</v>
      </c>
      <c r="K29" s="296">
        <v>9722</v>
      </c>
      <c r="L29" s="296">
        <v>9329</v>
      </c>
      <c r="M29" s="296">
        <v>9656</v>
      </c>
      <c r="N29" s="296">
        <v>8791</v>
      </c>
      <c r="O29" s="296">
        <v>7796</v>
      </c>
      <c r="P29" s="296">
        <v>7347</v>
      </c>
      <c r="Q29" s="296">
        <v>7111</v>
      </c>
      <c r="R29" s="296">
        <v>7103</v>
      </c>
      <c r="S29" s="296">
        <v>7063</v>
      </c>
    </row>
    <row r="30" spans="1:19" ht="20.100000000000001" customHeight="1" thickBot="1" x14ac:dyDescent="0.25">
      <c r="A30" s="341" t="s">
        <v>5</v>
      </c>
      <c r="B30" s="297" t="s">
        <v>25</v>
      </c>
      <c r="C30" s="343">
        <v>3830</v>
      </c>
      <c r="D30" s="343">
        <v>3991</v>
      </c>
      <c r="E30" s="343">
        <v>6446</v>
      </c>
      <c r="F30" s="343">
        <v>8107</v>
      </c>
      <c r="G30" s="343">
        <v>8352</v>
      </c>
      <c r="H30" s="343">
        <v>6877</v>
      </c>
      <c r="I30" s="296">
        <v>6545</v>
      </c>
      <c r="J30" s="296">
        <v>6278</v>
      </c>
      <c r="K30" s="296">
        <v>5659</v>
      </c>
      <c r="L30" s="296">
        <v>5308</v>
      </c>
      <c r="M30" s="296">
        <v>5410</v>
      </c>
      <c r="N30" s="296">
        <v>6203</v>
      </c>
      <c r="O30" s="296">
        <v>6443</v>
      </c>
      <c r="P30" s="296">
        <v>5942</v>
      </c>
      <c r="Q30" s="296">
        <v>5757</v>
      </c>
      <c r="R30" s="296">
        <v>5667</v>
      </c>
      <c r="S30" s="296">
        <v>5642</v>
      </c>
    </row>
    <row r="31" spans="1:19" ht="20.100000000000001" customHeight="1" thickBot="1" x14ac:dyDescent="0.25">
      <c r="A31" s="341"/>
      <c r="B31" s="297" t="s">
        <v>26</v>
      </c>
      <c r="C31" s="343">
        <v>1442</v>
      </c>
      <c r="D31" s="343">
        <v>1627</v>
      </c>
      <c r="E31" s="343">
        <v>3819</v>
      </c>
      <c r="F31" s="343">
        <v>4268</v>
      </c>
      <c r="G31" s="343">
        <v>4365</v>
      </c>
      <c r="H31" s="343">
        <v>3816</v>
      </c>
      <c r="I31" s="296">
        <v>3456</v>
      </c>
      <c r="J31" s="296">
        <v>3330</v>
      </c>
      <c r="K31" s="296">
        <v>3085</v>
      </c>
      <c r="L31" s="296">
        <v>2893</v>
      </c>
      <c r="M31" s="296">
        <v>2892</v>
      </c>
      <c r="N31" s="296">
        <v>3323</v>
      </c>
      <c r="O31" s="296">
        <v>3459</v>
      </c>
      <c r="P31" s="296">
        <v>3138</v>
      </c>
      <c r="Q31" s="296">
        <v>3006</v>
      </c>
      <c r="R31" s="296">
        <v>3036</v>
      </c>
      <c r="S31" s="296">
        <v>2983</v>
      </c>
    </row>
    <row r="32" spans="1:19" ht="20.100000000000001" customHeight="1" thickBot="1" x14ac:dyDescent="0.25">
      <c r="A32" s="341" t="s">
        <v>6</v>
      </c>
      <c r="B32" s="297" t="s">
        <v>25</v>
      </c>
      <c r="C32" s="340" t="s">
        <v>87</v>
      </c>
      <c r="D32" s="340" t="s">
        <v>87</v>
      </c>
      <c r="E32" s="340" t="s">
        <v>87</v>
      </c>
      <c r="F32" s="340" t="s">
        <v>87</v>
      </c>
      <c r="G32" s="340" t="s">
        <v>87</v>
      </c>
      <c r="H32" s="343">
        <v>5717</v>
      </c>
      <c r="I32" s="296">
        <v>5881</v>
      </c>
      <c r="J32" s="296">
        <v>5908</v>
      </c>
      <c r="K32" s="296">
        <v>5717</v>
      </c>
      <c r="L32" s="296">
        <v>5669</v>
      </c>
      <c r="M32" s="296">
        <v>5862</v>
      </c>
      <c r="N32" s="296">
        <v>6197</v>
      </c>
      <c r="O32" s="296">
        <v>6272</v>
      </c>
      <c r="P32" s="296">
        <v>6036</v>
      </c>
      <c r="Q32" s="296">
        <v>5883</v>
      </c>
      <c r="R32" s="296">
        <v>5826</v>
      </c>
      <c r="S32" s="296">
        <v>5884</v>
      </c>
    </row>
    <row r="33" spans="1:19" ht="20.100000000000001" customHeight="1" thickBot="1" x14ac:dyDescent="0.25">
      <c r="A33" s="341"/>
      <c r="B33" s="297" t="s">
        <v>26</v>
      </c>
      <c r="C33" s="340" t="s">
        <v>87</v>
      </c>
      <c r="D33" s="340" t="s">
        <v>87</v>
      </c>
      <c r="E33" s="340" t="s">
        <v>87</v>
      </c>
      <c r="F33" s="340" t="s">
        <v>87</v>
      </c>
      <c r="G33" s="340" t="s">
        <v>87</v>
      </c>
      <c r="H33" s="343">
        <v>2717</v>
      </c>
      <c r="I33" s="296">
        <v>2874</v>
      </c>
      <c r="J33" s="296">
        <v>2870</v>
      </c>
      <c r="K33" s="296">
        <v>2775</v>
      </c>
      <c r="L33" s="296">
        <v>2766</v>
      </c>
      <c r="M33" s="296">
        <v>2836</v>
      </c>
      <c r="N33" s="296">
        <v>3012</v>
      </c>
      <c r="O33" s="296">
        <v>3075</v>
      </c>
      <c r="P33" s="296">
        <v>2923</v>
      </c>
      <c r="Q33" s="296">
        <v>2871</v>
      </c>
      <c r="R33" s="296">
        <v>2871</v>
      </c>
      <c r="S33" s="296">
        <v>2848</v>
      </c>
    </row>
    <row r="34" spans="1:19" ht="20.100000000000001" customHeight="1" thickBot="1" x14ac:dyDescent="0.25">
      <c r="A34" s="341" t="s">
        <v>7</v>
      </c>
      <c r="B34" s="297" t="s">
        <v>25</v>
      </c>
      <c r="C34" s="340" t="s">
        <v>87</v>
      </c>
      <c r="D34" s="340" t="s">
        <v>87</v>
      </c>
      <c r="E34" s="340" t="s">
        <v>87</v>
      </c>
      <c r="F34" s="340" t="s">
        <v>87</v>
      </c>
      <c r="G34" s="340" t="s">
        <v>87</v>
      </c>
      <c r="H34" s="340">
        <v>386</v>
      </c>
      <c r="I34" s="297">
        <v>630</v>
      </c>
      <c r="J34" s="297">
        <v>672</v>
      </c>
      <c r="K34" s="297">
        <v>707</v>
      </c>
      <c r="L34" s="297">
        <v>702</v>
      </c>
      <c r="M34" s="297">
        <v>711</v>
      </c>
      <c r="N34" s="297">
        <v>704</v>
      </c>
      <c r="O34" s="297">
        <v>695</v>
      </c>
      <c r="P34" s="297">
        <v>732</v>
      </c>
      <c r="Q34" s="297">
        <v>749</v>
      </c>
      <c r="R34" s="297">
        <v>773</v>
      </c>
      <c r="S34" s="297">
        <v>753</v>
      </c>
    </row>
    <row r="35" spans="1:19" ht="20.100000000000001" customHeight="1" x14ac:dyDescent="0.2">
      <c r="A35" s="341"/>
      <c r="B35" s="297" t="s">
        <v>26</v>
      </c>
      <c r="C35" s="340" t="s">
        <v>87</v>
      </c>
      <c r="D35" s="340" t="s">
        <v>87</v>
      </c>
      <c r="E35" s="340" t="s">
        <v>87</v>
      </c>
      <c r="F35" s="340" t="s">
        <v>87</v>
      </c>
      <c r="G35" s="340" t="s">
        <v>87</v>
      </c>
      <c r="H35" s="340">
        <v>136</v>
      </c>
      <c r="I35" s="297">
        <v>328</v>
      </c>
      <c r="J35" s="297">
        <v>361</v>
      </c>
      <c r="K35" s="297">
        <v>385</v>
      </c>
      <c r="L35" s="297">
        <v>381</v>
      </c>
      <c r="M35" s="297">
        <v>375</v>
      </c>
      <c r="N35" s="297">
        <v>377</v>
      </c>
      <c r="O35" s="297">
        <v>381</v>
      </c>
      <c r="P35" s="297">
        <v>375</v>
      </c>
      <c r="Q35" s="297">
        <v>378</v>
      </c>
      <c r="R35" s="297">
        <v>427</v>
      </c>
      <c r="S35" s="297">
        <v>404</v>
      </c>
    </row>
    <row r="36" spans="1:19" ht="15" customHeight="1" x14ac:dyDescent="0.2">
      <c r="A36" s="401" t="s">
        <v>255</v>
      </c>
      <c r="B36" s="401"/>
      <c r="C36" s="401"/>
      <c r="D36" s="401"/>
      <c r="E36" s="401"/>
      <c r="F36" s="401"/>
      <c r="G36" s="401"/>
      <c r="H36" s="401"/>
      <c r="I36" s="401"/>
      <c r="J36" s="401"/>
      <c r="K36" s="401"/>
      <c r="L36" s="401"/>
      <c r="M36" s="401"/>
      <c r="N36" s="401"/>
      <c r="O36" s="401"/>
      <c r="P36" s="401"/>
      <c r="Q36" s="401"/>
      <c r="R36" s="401"/>
      <c r="S36" s="401"/>
    </row>
    <row r="37" spans="1:19" ht="15" customHeight="1" thickBot="1" x14ac:dyDescent="0.25">
      <c r="A37" s="399" t="s">
        <v>256</v>
      </c>
      <c r="B37" s="399"/>
      <c r="C37" s="399"/>
      <c r="D37" s="399"/>
      <c r="E37" s="399"/>
      <c r="F37" s="399"/>
      <c r="G37" s="399"/>
      <c r="H37" s="399"/>
      <c r="I37" s="399"/>
      <c r="J37" s="399"/>
      <c r="K37" s="399"/>
      <c r="L37" s="399"/>
      <c r="M37" s="399"/>
      <c r="N37" s="399"/>
      <c r="O37" s="399"/>
      <c r="P37" s="399"/>
      <c r="Q37" s="399"/>
      <c r="R37" s="399"/>
      <c r="S37" s="399"/>
    </row>
    <row r="38" spans="1:19" ht="16.5" x14ac:dyDescent="0.3">
      <c r="Q38" s="400" t="s">
        <v>470</v>
      </c>
      <c r="R38" s="400"/>
      <c r="S38" s="400"/>
    </row>
  </sheetData>
  <customSheetViews>
    <customSheetView guid="{81E5D7E7-16ED-4014-84DC-4F821D3604F8}" showPageBreaks="1" showGridLines="0" printArea="1" view="pageBreakPreview">
      <selection activeCell="B44" sqref="B44:V44"/>
      <rowBreaks count="1" manualBreakCount="1">
        <brk id="45" max="16" man="1"/>
      </rowBreaks>
      <pageMargins left="0" right="0" top="0" bottom="0" header="0" footer="0"/>
      <printOptions horizontalCentered="1"/>
      <headerFooter alignWithMargins="0"/>
    </customSheetView>
  </customSheetViews>
  <mergeCells count="7">
    <mergeCell ref="Q38:S38"/>
    <mergeCell ref="A36:S36"/>
    <mergeCell ref="A37:S37"/>
    <mergeCell ref="A1:S1"/>
    <mergeCell ref="A3:S3"/>
    <mergeCell ref="A10:S10"/>
    <mergeCell ref="A25:S25"/>
  </mergeCells>
  <hyperlinks>
    <hyperlink ref="Q38" location="Content!A1" display="Back to Content Page" xr:uid="{603E6B69-1EAA-41C6-BD9C-52A3333AD5D7}"/>
    <hyperlink ref="Q38:S38" location="Contents!A1" display="Back to Contents Page" xr:uid="{A74C4F40-8ED1-49A4-8A49-2DC9B8CFDB22}"/>
  </hyperlinks>
  <printOptions horizontalCentered="1" verticalCentered="1"/>
  <pageMargins left="0.5" right="0.5" top="0" bottom="0" header="0" footer="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54"/>
  <sheetViews>
    <sheetView showGridLines="0" zoomScale="85" zoomScaleNormal="85" zoomScaleSheetLayoutView="90" workbookViewId="0">
      <selection sqref="A1:S1"/>
    </sheetView>
  </sheetViews>
  <sheetFormatPr defaultColWidth="9.140625" defaultRowHeight="15.75" x14ac:dyDescent="0.25"/>
  <cols>
    <col min="1" max="1" width="25.7109375" style="277" customWidth="1"/>
    <col min="2" max="2" width="8.5703125" style="277" customWidth="1"/>
    <col min="3" max="19" width="10.7109375" style="277" customWidth="1"/>
    <col min="20" max="16384" width="9.140625" style="277"/>
  </cols>
  <sheetData>
    <row r="1" spans="1:19" ht="20.100000000000001" customHeight="1" thickBot="1" x14ac:dyDescent="0.3">
      <c r="A1" s="398" t="s">
        <v>329</v>
      </c>
      <c r="B1" s="398"/>
      <c r="C1" s="398"/>
      <c r="D1" s="398"/>
      <c r="E1" s="398"/>
      <c r="F1" s="398"/>
      <c r="G1" s="398"/>
      <c r="H1" s="398"/>
      <c r="I1" s="398"/>
      <c r="J1" s="398"/>
      <c r="K1" s="398"/>
      <c r="L1" s="398"/>
      <c r="M1" s="398"/>
      <c r="N1" s="398"/>
      <c r="O1" s="398"/>
      <c r="P1" s="398"/>
      <c r="Q1" s="398"/>
      <c r="R1" s="398"/>
      <c r="S1" s="398"/>
    </row>
    <row r="2" spans="1:19" ht="20.100000000000001" customHeight="1" thickBot="1" x14ac:dyDescent="0.35">
      <c r="A2" s="336"/>
      <c r="B2" s="337" t="s">
        <v>23</v>
      </c>
      <c r="C2" s="337">
        <v>1960</v>
      </c>
      <c r="D2" s="337">
        <v>1970</v>
      </c>
      <c r="E2" s="337">
        <v>1980</v>
      </c>
      <c r="F2" s="337">
        <v>1990</v>
      </c>
      <c r="G2" s="337">
        <v>2000</v>
      </c>
      <c r="H2" s="337">
        <v>2010</v>
      </c>
      <c r="I2" s="337">
        <v>2013</v>
      </c>
      <c r="J2" s="337">
        <v>2014</v>
      </c>
      <c r="K2" s="337">
        <v>2015</v>
      </c>
      <c r="L2" s="337">
        <v>2016</v>
      </c>
      <c r="M2" s="337">
        <v>2017</v>
      </c>
      <c r="N2" s="337">
        <v>2018</v>
      </c>
      <c r="O2" s="337">
        <v>2019</v>
      </c>
      <c r="P2" s="337">
        <v>2020</v>
      </c>
      <c r="Q2" s="337">
        <v>2021</v>
      </c>
      <c r="R2" s="337">
        <v>2022</v>
      </c>
      <c r="S2" s="337">
        <v>2023</v>
      </c>
    </row>
    <row r="3" spans="1:19" ht="20.100000000000001" customHeight="1" thickBot="1" x14ac:dyDescent="0.3">
      <c r="A3" s="405" t="s">
        <v>240</v>
      </c>
      <c r="B3" s="405"/>
      <c r="C3" s="405"/>
      <c r="D3" s="405"/>
      <c r="E3" s="405"/>
      <c r="F3" s="405"/>
      <c r="G3" s="405"/>
      <c r="H3" s="405"/>
      <c r="I3" s="405"/>
      <c r="J3" s="405"/>
      <c r="K3" s="405"/>
      <c r="L3" s="405"/>
      <c r="M3" s="405"/>
      <c r="N3" s="405"/>
      <c r="O3" s="405"/>
      <c r="P3" s="405"/>
      <c r="Q3" s="405"/>
      <c r="R3" s="405"/>
      <c r="S3" s="405"/>
    </row>
    <row r="4" spans="1:19" ht="20.100000000000001" customHeight="1" thickBot="1" x14ac:dyDescent="0.3">
      <c r="A4" s="338" t="s">
        <v>3</v>
      </c>
      <c r="B4" s="300" t="s">
        <v>25</v>
      </c>
      <c r="C4" s="342">
        <v>60049</v>
      </c>
      <c r="D4" s="342">
        <v>55557</v>
      </c>
      <c r="E4" s="342">
        <v>46377</v>
      </c>
      <c r="F4" s="342">
        <v>39317</v>
      </c>
      <c r="G4" s="342">
        <v>50204</v>
      </c>
      <c r="H4" s="342">
        <v>39595</v>
      </c>
      <c r="I4" s="299">
        <v>40168</v>
      </c>
      <c r="J4" s="299">
        <v>40927</v>
      </c>
      <c r="K4" s="299">
        <v>40063</v>
      </c>
      <c r="L4" s="299">
        <v>38904</v>
      </c>
      <c r="M4" s="299">
        <v>36885</v>
      </c>
      <c r="N4" s="299">
        <v>37671</v>
      </c>
      <c r="O4" s="299">
        <v>40324</v>
      </c>
      <c r="P4" s="299">
        <v>37363</v>
      </c>
      <c r="Q4" s="299">
        <v>40218</v>
      </c>
      <c r="R4" s="299">
        <v>39844</v>
      </c>
      <c r="S4" s="299">
        <v>39372</v>
      </c>
    </row>
    <row r="5" spans="1:19" ht="20.100000000000001" customHeight="1" thickBot="1" x14ac:dyDescent="0.3">
      <c r="A5" s="338"/>
      <c r="B5" s="297" t="s">
        <v>26</v>
      </c>
      <c r="C5" s="343">
        <v>28100</v>
      </c>
      <c r="D5" s="343">
        <v>26856</v>
      </c>
      <c r="E5" s="343">
        <v>22460</v>
      </c>
      <c r="F5" s="343">
        <v>18803</v>
      </c>
      <c r="G5" s="343">
        <v>24215</v>
      </c>
      <c r="H5" s="343">
        <v>19274</v>
      </c>
      <c r="I5" s="296">
        <v>19566</v>
      </c>
      <c r="J5" s="296">
        <v>19962</v>
      </c>
      <c r="K5" s="296">
        <v>19633</v>
      </c>
      <c r="L5" s="296">
        <v>18977</v>
      </c>
      <c r="M5" s="296">
        <v>17936</v>
      </c>
      <c r="N5" s="296">
        <v>18392</v>
      </c>
      <c r="O5" s="296">
        <v>19616</v>
      </c>
      <c r="P5" s="296">
        <v>18227</v>
      </c>
      <c r="Q5" s="296">
        <v>19807</v>
      </c>
      <c r="R5" s="296">
        <v>19517</v>
      </c>
      <c r="S5" s="296">
        <v>19232</v>
      </c>
    </row>
    <row r="6" spans="1:19" ht="20.100000000000001" customHeight="1" thickBot="1" x14ac:dyDescent="0.3">
      <c r="A6" s="405" t="s">
        <v>241</v>
      </c>
      <c r="B6" s="405"/>
      <c r="C6" s="405"/>
      <c r="D6" s="405"/>
      <c r="E6" s="405"/>
      <c r="F6" s="405"/>
      <c r="G6" s="405"/>
      <c r="H6" s="405"/>
      <c r="I6" s="405"/>
      <c r="J6" s="405"/>
      <c r="K6" s="405"/>
      <c r="L6" s="405"/>
      <c r="M6" s="405"/>
      <c r="N6" s="405"/>
      <c r="O6" s="405"/>
      <c r="P6" s="405"/>
      <c r="Q6" s="405"/>
      <c r="R6" s="405"/>
      <c r="S6" s="405"/>
    </row>
    <row r="7" spans="1:19" ht="20.100000000000001" customHeight="1" thickBot="1" x14ac:dyDescent="0.3">
      <c r="A7" s="338" t="s">
        <v>3</v>
      </c>
      <c r="B7" s="300" t="s">
        <v>25</v>
      </c>
      <c r="C7" s="342">
        <v>59052</v>
      </c>
      <c r="D7" s="342">
        <v>55070</v>
      </c>
      <c r="E7" s="342">
        <v>49655</v>
      </c>
      <c r="F7" s="342">
        <v>41582</v>
      </c>
      <c r="G7" s="342">
        <v>49844</v>
      </c>
      <c r="H7" s="342">
        <v>42405</v>
      </c>
      <c r="I7" s="299">
        <v>39407</v>
      </c>
      <c r="J7" s="299">
        <v>40179</v>
      </c>
      <c r="K7" s="299">
        <v>40774</v>
      </c>
      <c r="L7" s="299">
        <v>40077</v>
      </c>
      <c r="M7" s="299">
        <v>38997</v>
      </c>
      <c r="N7" s="299">
        <v>37092</v>
      </c>
      <c r="O7" s="299">
        <v>37888</v>
      </c>
      <c r="P7" s="299">
        <v>40755</v>
      </c>
      <c r="Q7" s="299">
        <v>37779</v>
      </c>
      <c r="R7" s="299">
        <v>40592</v>
      </c>
      <c r="S7" s="299">
        <v>40096</v>
      </c>
    </row>
    <row r="8" spans="1:19" ht="20.100000000000001" customHeight="1" thickBot="1" x14ac:dyDescent="0.3">
      <c r="A8" s="338"/>
      <c r="B8" s="297" t="s">
        <v>26</v>
      </c>
      <c r="C8" s="343">
        <v>26679</v>
      </c>
      <c r="D8" s="343">
        <v>26533</v>
      </c>
      <c r="E8" s="343">
        <v>23800</v>
      </c>
      <c r="F8" s="343">
        <v>19789</v>
      </c>
      <c r="G8" s="343">
        <v>24144</v>
      </c>
      <c r="H8" s="343">
        <v>20635</v>
      </c>
      <c r="I8" s="296">
        <v>19232</v>
      </c>
      <c r="J8" s="296">
        <v>19579</v>
      </c>
      <c r="K8" s="296">
        <v>19912</v>
      </c>
      <c r="L8" s="296">
        <v>19642</v>
      </c>
      <c r="M8" s="296">
        <v>19051</v>
      </c>
      <c r="N8" s="296">
        <v>18054</v>
      </c>
      <c r="O8" s="296">
        <v>18516</v>
      </c>
      <c r="P8" s="296">
        <v>19839</v>
      </c>
      <c r="Q8" s="296">
        <v>18428</v>
      </c>
      <c r="R8" s="296">
        <v>19971</v>
      </c>
      <c r="S8" s="296">
        <v>19646</v>
      </c>
    </row>
    <row r="9" spans="1:19" ht="20.100000000000001" customHeight="1" thickBot="1" x14ac:dyDescent="0.3">
      <c r="A9" s="405" t="s">
        <v>242</v>
      </c>
      <c r="B9" s="405"/>
      <c r="C9" s="405"/>
      <c r="D9" s="405"/>
      <c r="E9" s="405"/>
      <c r="F9" s="405"/>
      <c r="G9" s="405"/>
      <c r="H9" s="405"/>
      <c r="I9" s="405"/>
      <c r="J9" s="405"/>
      <c r="K9" s="405"/>
      <c r="L9" s="405"/>
      <c r="M9" s="405"/>
      <c r="N9" s="405"/>
      <c r="O9" s="405"/>
      <c r="P9" s="405"/>
      <c r="Q9" s="405"/>
      <c r="R9" s="405"/>
      <c r="S9" s="405"/>
    </row>
    <row r="10" spans="1:19" ht="20.100000000000001" customHeight="1" thickBot="1" x14ac:dyDescent="0.3">
      <c r="A10" s="338" t="s">
        <v>3</v>
      </c>
      <c r="B10" s="300" t="s">
        <v>25</v>
      </c>
      <c r="C10" s="342">
        <v>51087</v>
      </c>
      <c r="D10" s="342">
        <v>57585</v>
      </c>
      <c r="E10" s="342">
        <v>47495</v>
      </c>
      <c r="F10" s="342">
        <v>41254</v>
      </c>
      <c r="G10" s="342">
        <v>50019</v>
      </c>
      <c r="H10" s="342">
        <v>43022</v>
      </c>
      <c r="I10" s="299">
        <v>39273</v>
      </c>
      <c r="J10" s="299">
        <v>39440</v>
      </c>
      <c r="K10" s="299">
        <v>40199</v>
      </c>
      <c r="L10" s="299">
        <v>40733</v>
      </c>
      <c r="M10" s="299">
        <v>40135</v>
      </c>
      <c r="N10" s="299">
        <v>39173</v>
      </c>
      <c r="O10" s="299">
        <v>37128</v>
      </c>
      <c r="P10" s="299">
        <v>38019</v>
      </c>
      <c r="Q10" s="299">
        <v>41037</v>
      </c>
      <c r="R10" s="299">
        <v>37957</v>
      </c>
      <c r="S10" s="299">
        <v>40743</v>
      </c>
    </row>
    <row r="11" spans="1:19" ht="20.100000000000001" customHeight="1" thickBot="1" x14ac:dyDescent="0.3">
      <c r="A11" s="338"/>
      <c r="B11" s="297" t="s">
        <v>26</v>
      </c>
      <c r="C11" s="343">
        <v>22424</v>
      </c>
      <c r="D11" s="343">
        <v>27307</v>
      </c>
      <c r="E11" s="343">
        <v>22595</v>
      </c>
      <c r="F11" s="343">
        <v>19787</v>
      </c>
      <c r="G11" s="343">
        <v>24254</v>
      </c>
      <c r="H11" s="343">
        <v>20798</v>
      </c>
      <c r="I11" s="296">
        <v>19013</v>
      </c>
      <c r="J11" s="296">
        <v>19245</v>
      </c>
      <c r="K11" s="296">
        <v>19592</v>
      </c>
      <c r="L11" s="296">
        <v>19880</v>
      </c>
      <c r="M11" s="296">
        <v>19662</v>
      </c>
      <c r="N11" s="296">
        <v>19110</v>
      </c>
      <c r="O11" s="296">
        <v>18091</v>
      </c>
      <c r="P11" s="296">
        <v>18589</v>
      </c>
      <c r="Q11" s="296">
        <v>20004</v>
      </c>
      <c r="R11" s="296">
        <v>18531</v>
      </c>
      <c r="S11" s="296">
        <v>20047</v>
      </c>
    </row>
    <row r="12" spans="1:19" ht="20.100000000000001" customHeight="1" thickBot="1" x14ac:dyDescent="0.3">
      <c r="A12" s="405" t="s">
        <v>243</v>
      </c>
      <c r="B12" s="405"/>
      <c r="C12" s="405"/>
      <c r="D12" s="405"/>
      <c r="E12" s="405"/>
      <c r="F12" s="405"/>
      <c r="G12" s="405"/>
      <c r="H12" s="405"/>
      <c r="I12" s="405"/>
      <c r="J12" s="405"/>
      <c r="K12" s="405"/>
      <c r="L12" s="405"/>
      <c r="M12" s="405"/>
      <c r="N12" s="405"/>
      <c r="O12" s="405"/>
      <c r="P12" s="405"/>
      <c r="Q12" s="405"/>
      <c r="R12" s="405"/>
      <c r="S12" s="405"/>
    </row>
    <row r="13" spans="1:19" ht="20.100000000000001" customHeight="1" thickBot="1" x14ac:dyDescent="0.3">
      <c r="A13" s="338" t="s">
        <v>3</v>
      </c>
      <c r="B13" s="300" t="s">
        <v>25</v>
      </c>
      <c r="C13" s="342">
        <v>43395</v>
      </c>
      <c r="D13" s="342">
        <v>59440</v>
      </c>
      <c r="E13" s="342">
        <v>52853</v>
      </c>
      <c r="F13" s="342">
        <v>40401</v>
      </c>
      <c r="G13" s="342">
        <v>52116</v>
      </c>
      <c r="H13" s="342">
        <v>48418</v>
      </c>
      <c r="I13" s="299">
        <v>39510</v>
      </c>
      <c r="J13" s="299">
        <v>39252</v>
      </c>
      <c r="K13" s="299">
        <v>39461</v>
      </c>
      <c r="L13" s="299">
        <v>40136</v>
      </c>
      <c r="M13" s="299">
        <v>40618</v>
      </c>
      <c r="N13" s="299">
        <v>40180</v>
      </c>
      <c r="O13" s="299">
        <v>39180</v>
      </c>
      <c r="P13" s="299">
        <v>37236</v>
      </c>
      <c r="Q13" s="299">
        <v>38293</v>
      </c>
      <c r="R13" s="299">
        <v>41129</v>
      </c>
      <c r="S13" s="299">
        <v>38197</v>
      </c>
    </row>
    <row r="14" spans="1:19" ht="20.100000000000001" customHeight="1" thickBot="1" x14ac:dyDescent="0.3">
      <c r="A14" s="338"/>
      <c r="B14" s="297" t="s">
        <v>26</v>
      </c>
      <c r="C14" s="343">
        <v>18594</v>
      </c>
      <c r="D14" s="343">
        <v>27970</v>
      </c>
      <c r="E14" s="343">
        <v>24322</v>
      </c>
      <c r="F14" s="343">
        <v>19337</v>
      </c>
      <c r="G14" s="343">
        <v>25156</v>
      </c>
      <c r="H14" s="343">
        <v>23224</v>
      </c>
      <c r="I14" s="296">
        <v>19279</v>
      </c>
      <c r="J14" s="296">
        <v>19030</v>
      </c>
      <c r="K14" s="296">
        <v>19273</v>
      </c>
      <c r="L14" s="296">
        <v>19578</v>
      </c>
      <c r="M14" s="296">
        <v>19843</v>
      </c>
      <c r="N14" s="296">
        <v>19685</v>
      </c>
      <c r="O14" s="296">
        <v>19101</v>
      </c>
      <c r="P14" s="296">
        <v>18151</v>
      </c>
      <c r="Q14" s="296">
        <v>18720</v>
      </c>
      <c r="R14" s="296">
        <v>20054</v>
      </c>
      <c r="S14" s="296">
        <v>18678</v>
      </c>
    </row>
    <row r="15" spans="1:19" ht="20.100000000000001" customHeight="1" thickBot="1" x14ac:dyDescent="0.3">
      <c r="A15" s="341" t="s">
        <v>330</v>
      </c>
      <c r="B15" s="297" t="s">
        <v>25</v>
      </c>
      <c r="C15" s="340" t="s">
        <v>87</v>
      </c>
      <c r="D15" s="340" t="s">
        <v>87</v>
      </c>
      <c r="E15" s="343">
        <v>45994</v>
      </c>
      <c r="F15" s="343">
        <v>36086</v>
      </c>
      <c r="G15" s="340" t="s">
        <v>87</v>
      </c>
      <c r="H15" s="340" t="s">
        <v>87</v>
      </c>
      <c r="I15" s="297" t="s">
        <v>87</v>
      </c>
      <c r="J15" s="297" t="s">
        <v>87</v>
      </c>
      <c r="K15" s="297" t="s">
        <v>87</v>
      </c>
      <c r="L15" s="297" t="s">
        <v>87</v>
      </c>
      <c r="M15" s="297" t="s">
        <v>87</v>
      </c>
      <c r="N15" s="297" t="s">
        <v>87</v>
      </c>
      <c r="O15" s="297" t="s">
        <v>87</v>
      </c>
      <c r="P15" s="297" t="s">
        <v>87</v>
      </c>
      <c r="Q15" s="297" t="s">
        <v>87</v>
      </c>
      <c r="R15" s="297" t="s">
        <v>87</v>
      </c>
      <c r="S15" s="297" t="s">
        <v>87</v>
      </c>
    </row>
    <row r="16" spans="1:19" ht="20.100000000000001" customHeight="1" thickBot="1" x14ac:dyDescent="0.3">
      <c r="A16" s="341"/>
      <c r="B16" s="297" t="s">
        <v>26</v>
      </c>
      <c r="C16" s="340" t="s">
        <v>87</v>
      </c>
      <c r="D16" s="340" t="s">
        <v>87</v>
      </c>
      <c r="E16" s="343">
        <v>22015</v>
      </c>
      <c r="F16" s="343">
        <v>17773</v>
      </c>
      <c r="G16" s="340" t="s">
        <v>87</v>
      </c>
      <c r="H16" s="340" t="s">
        <v>87</v>
      </c>
      <c r="I16" s="297" t="s">
        <v>87</v>
      </c>
      <c r="J16" s="297" t="s">
        <v>87</v>
      </c>
      <c r="K16" s="297" t="s">
        <v>87</v>
      </c>
      <c r="L16" s="297" t="s">
        <v>87</v>
      </c>
      <c r="M16" s="297" t="s">
        <v>87</v>
      </c>
      <c r="N16" s="297" t="s">
        <v>87</v>
      </c>
      <c r="O16" s="297" t="s">
        <v>87</v>
      </c>
      <c r="P16" s="297" t="s">
        <v>87</v>
      </c>
      <c r="Q16" s="297" t="s">
        <v>87</v>
      </c>
      <c r="R16" s="297" t="s">
        <v>87</v>
      </c>
      <c r="S16" s="297" t="s">
        <v>87</v>
      </c>
    </row>
    <row r="17" spans="1:19" ht="20.100000000000001" customHeight="1" thickBot="1" x14ac:dyDescent="0.3">
      <c r="A17" s="341" t="s">
        <v>331</v>
      </c>
      <c r="B17" s="297" t="s">
        <v>25</v>
      </c>
      <c r="C17" s="340" t="s">
        <v>87</v>
      </c>
      <c r="D17" s="340" t="s">
        <v>87</v>
      </c>
      <c r="E17" s="343">
        <v>4670</v>
      </c>
      <c r="F17" s="343">
        <v>2620</v>
      </c>
      <c r="G17" s="340" t="s">
        <v>87</v>
      </c>
      <c r="H17" s="340" t="s">
        <v>87</v>
      </c>
      <c r="I17" s="297" t="s">
        <v>87</v>
      </c>
      <c r="J17" s="297" t="s">
        <v>87</v>
      </c>
      <c r="K17" s="297" t="s">
        <v>87</v>
      </c>
      <c r="L17" s="297" t="s">
        <v>87</v>
      </c>
      <c r="M17" s="297" t="s">
        <v>87</v>
      </c>
      <c r="N17" s="297" t="s">
        <v>87</v>
      </c>
      <c r="O17" s="297" t="s">
        <v>87</v>
      </c>
      <c r="P17" s="297" t="s">
        <v>87</v>
      </c>
      <c r="Q17" s="297" t="s">
        <v>87</v>
      </c>
      <c r="R17" s="297" t="s">
        <v>87</v>
      </c>
      <c r="S17" s="297" t="s">
        <v>87</v>
      </c>
    </row>
    <row r="18" spans="1:19" ht="20.100000000000001" customHeight="1" thickBot="1" x14ac:dyDescent="0.3">
      <c r="A18" s="341"/>
      <c r="B18" s="297" t="s">
        <v>26</v>
      </c>
      <c r="C18" s="340" t="s">
        <v>87</v>
      </c>
      <c r="D18" s="340" t="s">
        <v>87</v>
      </c>
      <c r="E18" s="343">
        <v>1657</v>
      </c>
      <c r="F18" s="343">
        <v>1001</v>
      </c>
      <c r="G18" s="340" t="s">
        <v>87</v>
      </c>
      <c r="H18" s="340" t="s">
        <v>87</v>
      </c>
      <c r="I18" s="297" t="s">
        <v>87</v>
      </c>
      <c r="J18" s="297" t="s">
        <v>87</v>
      </c>
      <c r="K18" s="297" t="s">
        <v>87</v>
      </c>
      <c r="L18" s="297" t="s">
        <v>87</v>
      </c>
      <c r="M18" s="297" t="s">
        <v>87</v>
      </c>
      <c r="N18" s="297" t="s">
        <v>87</v>
      </c>
      <c r="O18" s="297" t="s">
        <v>87</v>
      </c>
      <c r="P18" s="297" t="s">
        <v>87</v>
      </c>
      <c r="Q18" s="297" t="s">
        <v>87</v>
      </c>
      <c r="R18" s="297" t="s">
        <v>87</v>
      </c>
      <c r="S18" s="297" t="s">
        <v>87</v>
      </c>
    </row>
    <row r="19" spans="1:19" ht="20.100000000000001" customHeight="1" thickBot="1" x14ac:dyDescent="0.3">
      <c r="A19" s="341" t="s">
        <v>332</v>
      </c>
      <c r="B19" s="297" t="s">
        <v>25</v>
      </c>
      <c r="C19" s="340" t="s">
        <v>87</v>
      </c>
      <c r="D19" s="340" t="s">
        <v>87</v>
      </c>
      <c r="E19" s="343">
        <v>2189</v>
      </c>
      <c r="F19" s="343">
        <v>1695</v>
      </c>
      <c r="G19" s="340" t="s">
        <v>87</v>
      </c>
      <c r="H19" s="340" t="s">
        <v>87</v>
      </c>
      <c r="I19" s="297" t="s">
        <v>87</v>
      </c>
      <c r="J19" s="297" t="s">
        <v>87</v>
      </c>
      <c r="K19" s="297" t="s">
        <v>87</v>
      </c>
      <c r="L19" s="297" t="s">
        <v>87</v>
      </c>
      <c r="M19" s="297" t="s">
        <v>87</v>
      </c>
      <c r="N19" s="297" t="s">
        <v>87</v>
      </c>
      <c r="O19" s="297" t="s">
        <v>87</v>
      </c>
      <c r="P19" s="297" t="s">
        <v>87</v>
      </c>
      <c r="Q19" s="297" t="s">
        <v>87</v>
      </c>
      <c r="R19" s="297" t="s">
        <v>87</v>
      </c>
      <c r="S19" s="297" t="s">
        <v>87</v>
      </c>
    </row>
    <row r="20" spans="1:19" ht="20.100000000000001" customHeight="1" thickBot="1" x14ac:dyDescent="0.3">
      <c r="A20" s="341"/>
      <c r="B20" s="297" t="s">
        <v>26</v>
      </c>
      <c r="C20" s="340" t="s">
        <v>87</v>
      </c>
      <c r="D20" s="340" t="s">
        <v>87</v>
      </c>
      <c r="E20" s="340">
        <v>650</v>
      </c>
      <c r="F20" s="340">
        <v>563</v>
      </c>
      <c r="G20" s="340" t="s">
        <v>87</v>
      </c>
      <c r="H20" s="340" t="s">
        <v>87</v>
      </c>
      <c r="I20" s="297" t="s">
        <v>87</v>
      </c>
      <c r="J20" s="297" t="s">
        <v>87</v>
      </c>
      <c r="K20" s="297" t="s">
        <v>87</v>
      </c>
      <c r="L20" s="297" t="s">
        <v>87</v>
      </c>
      <c r="M20" s="297" t="s">
        <v>87</v>
      </c>
      <c r="N20" s="297" t="s">
        <v>87</v>
      </c>
      <c r="O20" s="297" t="s">
        <v>87</v>
      </c>
      <c r="P20" s="297" t="s">
        <v>87</v>
      </c>
      <c r="Q20" s="297" t="s">
        <v>87</v>
      </c>
      <c r="R20" s="297" t="s">
        <v>87</v>
      </c>
      <c r="S20" s="297" t="s">
        <v>87</v>
      </c>
    </row>
    <row r="21" spans="1:19" ht="20.100000000000001" customHeight="1" thickBot="1" x14ac:dyDescent="0.3">
      <c r="A21" s="405" t="s">
        <v>244</v>
      </c>
      <c r="B21" s="405"/>
      <c r="C21" s="405"/>
      <c r="D21" s="405"/>
      <c r="E21" s="405"/>
      <c r="F21" s="405"/>
      <c r="G21" s="405"/>
      <c r="H21" s="405"/>
      <c r="I21" s="405"/>
      <c r="J21" s="405"/>
      <c r="K21" s="405"/>
      <c r="L21" s="405"/>
      <c r="M21" s="405"/>
      <c r="N21" s="405"/>
      <c r="O21" s="405"/>
      <c r="P21" s="405"/>
      <c r="Q21" s="405"/>
      <c r="R21" s="405"/>
      <c r="S21" s="405"/>
    </row>
    <row r="22" spans="1:19" ht="20.100000000000001" customHeight="1" thickBot="1" x14ac:dyDescent="0.3">
      <c r="A22" s="338" t="s">
        <v>3</v>
      </c>
      <c r="B22" s="300" t="s">
        <v>25</v>
      </c>
      <c r="C22" s="342">
        <v>38241</v>
      </c>
      <c r="D22" s="342">
        <v>60272</v>
      </c>
      <c r="E22" s="342">
        <v>45374</v>
      </c>
      <c r="F22" s="342">
        <v>40242</v>
      </c>
      <c r="G22" s="342">
        <v>48749</v>
      </c>
      <c r="H22" s="342">
        <v>45141</v>
      </c>
      <c r="I22" s="299">
        <v>42384</v>
      </c>
      <c r="J22" s="299">
        <v>39277</v>
      </c>
      <c r="K22" s="299">
        <v>39094</v>
      </c>
      <c r="L22" s="299">
        <v>39252</v>
      </c>
      <c r="M22" s="299">
        <v>39949</v>
      </c>
      <c r="N22" s="299">
        <v>40427</v>
      </c>
      <c r="O22" s="299">
        <v>40074</v>
      </c>
      <c r="P22" s="299">
        <v>39133</v>
      </c>
      <c r="Q22" s="299">
        <v>37275</v>
      </c>
      <c r="R22" s="299">
        <v>38268</v>
      </c>
      <c r="S22" s="299">
        <v>41071</v>
      </c>
    </row>
    <row r="23" spans="1:19" ht="20.100000000000001" customHeight="1" thickBot="1" x14ac:dyDescent="0.3">
      <c r="A23" s="338"/>
      <c r="B23" s="297" t="s">
        <v>26</v>
      </c>
      <c r="C23" s="343">
        <v>16484</v>
      </c>
      <c r="D23" s="343">
        <v>28408</v>
      </c>
      <c r="E23" s="343">
        <v>22011</v>
      </c>
      <c r="F23" s="343">
        <v>19146</v>
      </c>
      <c r="G23" s="343">
        <v>23435</v>
      </c>
      <c r="H23" s="343">
        <v>21680</v>
      </c>
      <c r="I23" s="296">
        <v>20652</v>
      </c>
      <c r="J23" s="296">
        <v>19168</v>
      </c>
      <c r="K23" s="296">
        <v>18964</v>
      </c>
      <c r="L23" s="296">
        <v>19153</v>
      </c>
      <c r="M23" s="296">
        <v>19482</v>
      </c>
      <c r="N23" s="296">
        <v>19775</v>
      </c>
      <c r="O23" s="296">
        <v>19631</v>
      </c>
      <c r="P23" s="296">
        <v>19102</v>
      </c>
      <c r="Q23" s="296">
        <v>18195</v>
      </c>
      <c r="R23" s="296">
        <v>18735</v>
      </c>
      <c r="S23" s="296">
        <v>20023</v>
      </c>
    </row>
    <row r="24" spans="1:19" ht="20.100000000000001" customHeight="1" thickBot="1" x14ac:dyDescent="0.3">
      <c r="A24" s="341" t="s">
        <v>330</v>
      </c>
      <c r="B24" s="297" t="s">
        <v>25</v>
      </c>
      <c r="C24" s="340" t="s">
        <v>87</v>
      </c>
      <c r="D24" s="340" t="s">
        <v>87</v>
      </c>
      <c r="E24" s="340" t="s">
        <v>87</v>
      </c>
      <c r="F24" s="343">
        <v>33444</v>
      </c>
      <c r="G24" s="340" t="s">
        <v>87</v>
      </c>
      <c r="H24" s="340" t="s">
        <v>87</v>
      </c>
      <c r="I24" s="297" t="s">
        <v>87</v>
      </c>
      <c r="J24" s="297" t="s">
        <v>87</v>
      </c>
      <c r="K24" s="297" t="s">
        <v>87</v>
      </c>
      <c r="L24" s="297" t="s">
        <v>87</v>
      </c>
      <c r="M24" s="297" t="s">
        <v>87</v>
      </c>
      <c r="N24" s="297" t="s">
        <v>87</v>
      </c>
      <c r="O24" s="297" t="s">
        <v>87</v>
      </c>
      <c r="P24" s="297" t="s">
        <v>87</v>
      </c>
      <c r="Q24" s="297" t="s">
        <v>87</v>
      </c>
      <c r="R24" s="297" t="s">
        <v>87</v>
      </c>
      <c r="S24" s="297" t="s">
        <v>87</v>
      </c>
    </row>
    <row r="25" spans="1:19" ht="20.100000000000001" customHeight="1" thickBot="1" x14ac:dyDescent="0.3">
      <c r="A25" s="341"/>
      <c r="B25" s="297" t="s">
        <v>26</v>
      </c>
      <c r="C25" s="340" t="s">
        <v>87</v>
      </c>
      <c r="D25" s="340" t="s">
        <v>87</v>
      </c>
      <c r="E25" s="340" t="s">
        <v>87</v>
      </c>
      <c r="F25" s="343">
        <v>16384</v>
      </c>
      <c r="G25" s="340" t="s">
        <v>87</v>
      </c>
      <c r="H25" s="340" t="s">
        <v>87</v>
      </c>
      <c r="I25" s="297" t="s">
        <v>87</v>
      </c>
      <c r="J25" s="297" t="s">
        <v>87</v>
      </c>
      <c r="K25" s="297" t="s">
        <v>87</v>
      </c>
      <c r="L25" s="297" t="s">
        <v>87</v>
      </c>
      <c r="M25" s="297" t="s">
        <v>87</v>
      </c>
      <c r="N25" s="297" t="s">
        <v>87</v>
      </c>
      <c r="O25" s="297" t="s">
        <v>87</v>
      </c>
      <c r="P25" s="297" t="s">
        <v>87</v>
      </c>
      <c r="Q25" s="297" t="s">
        <v>87</v>
      </c>
      <c r="R25" s="297" t="s">
        <v>87</v>
      </c>
      <c r="S25" s="297" t="s">
        <v>87</v>
      </c>
    </row>
    <row r="26" spans="1:19" ht="20.100000000000001" customHeight="1" thickBot="1" x14ac:dyDescent="0.3">
      <c r="A26" s="341" t="s">
        <v>331</v>
      </c>
      <c r="B26" s="297" t="s">
        <v>25</v>
      </c>
      <c r="C26" s="340" t="s">
        <v>87</v>
      </c>
      <c r="D26" s="340" t="s">
        <v>87</v>
      </c>
      <c r="E26" s="340" t="s">
        <v>87</v>
      </c>
      <c r="F26" s="343">
        <v>5155</v>
      </c>
      <c r="G26" s="340" t="s">
        <v>87</v>
      </c>
      <c r="H26" s="340" t="s">
        <v>87</v>
      </c>
      <c r="I26" s="297" t="s">
        <v>87</v>
      </c>
      <c r="J26" s="297" t="s">
        <v>87</v>
      </c>
      <c r="K26" s="297" t="s">
        <v>87</v>
      </c>
      <c r="L26" s="297" t="s">
        <v>87</v>
      </c>
      <c r="M26" s="297" t="s">
        <v>87</v>
      </c>
      <c r="N26" s="297" t="s">
        <v>87</v>
      </c>
      <c r="O26" s="297" t="s">
        <v>87</v>
      </c>
      <c r="P26" s="297" t="s">
        <v>87</v>
      </c>
      <c r="Q26" s="297" t="s">
        <v>87</v>
      </c>
      <c r="R26" s="297" t="s">
        <v>87</v>
      </c>
      <c r="S26" s="297" t="s">
        <v>87</v>
      </c>
    </row>
    <row r="27" spans="1:19" ht="20.100000000000001" customHeight="1" thickBot="1" x14ac:dyDescent="0.3">
      <c r="A27" s="341"/>
      <c r="B27" s="297" t="s">
        <v>26</v>
      </c>
      <c r="C27" s="340" t="s">
        <v>87</v>
      </c>
      <c r="D27" s="340" t="s">
        <v>87</v>
      </c>
      <c r="E27" s="340" t="s">
        <v>87</v>
      </c>
      <c r="F27" s="343">
        <v>2178</v>
      </c>
      <c r="G27" s="340" t="s">
        <v>87</v>
      </c>
      <c r="H27" s="340" t="s">
        <v>87</v>
      </c>
      <c r="I27" s="297" t="s">
        <v>87</v>
      </c>
      <c r="J27" s="297" t="s">
        <v>87</v>
      </c>
      <c r="K27" s="297" t="s">
        <v>87</v>
      </c>
      <c r="L27" s="297" t="s">
        <v>87</v>
      </c>
      <c r="M27" s="297" t="s">
        <v>87</v>
      </c>
      <c r="N27" s="297" t="s">
        <v>87</v>
      </c>
      <c r="O27" s="297" t="s">
        <v>87</v>
      </c>
      <c r="P27" s="297" t="s">
        <v>87</v>
      </c>
      <c r="Q27" s="297" t="s">
        <v>87</v>
      </c>
      <c r="R27" s="297" t="s">
        <v>87</v>
      </c>
      <c r="S27" s="297" t="s">
        <v>87</v>
      </c>
    </row>
    <row r="28" spans="1:19" ht="20.100000000000001" customHeight="1" thickBot="1" x14ac:dyDescent="0.3">
      <c r="A28" s="341" t="s">
        <v>332</v>
      </c>
      <c r="B28" s="297" t="s">
        <v>25</v>
      </c>
      <c r="C28" s="340" t="s">
        <v>87</v>
      </c>
      <c r="D28" s="340" t="s">
        <v>87</v>
      </c>
      <c r="E28" s="340" t="s">
        <v>87</v>
      </c>
      <c r="F28" s="343">
        <v>1643</v>
      </c>
      <c r="G28" s="340" t="s">
        <v>87</v>
      </c>
      <c r="H28" s="340" t="s">
        <v>87</v>
      </c>
      <c r="I28" s="297" t="s">
        <v>87</v>
      </c>
      <c r="J28" s="297" t="s">
        <v>87</v>
      </c>
      <c r="K28" s="297" t="s">
        <v>87</v>
      </c>
      <c r="L28" s="297" t="s">
        <v>87</v>
      </c>
      <c r="M28" s="297" t="s">
        <v>87</v>
      </c>
      <c r="N28" s="297" t="s">
        <v>87</v>
      </c>
      <c r="O28" s="297" t="s">
        <v>87</v>
      </c>
      <c r="P28" s="297" t="s">
        <v>87</v>
      </c>
      <c r="Q28" s="297" t="s">
        <v>87</v>
      </c>
      <c r="R28" s="297" t="s">
        <v>87</v>
      </c>
      <c r="S28" s="297" t="s">
        <v>87</v>
      </c>
    </row>
    <row r="29" spans="1:19" ht="20.100000000000001" customHeight="1" thickBot="1" x14ac:dyDescent="0.3">
      <c r="A29" s="341"/>
      <c r="B29" s="297" t="s">
        <v>26</v>
      </c>
      <c r="C29" s="340" t="s">
        <v>87</v>
      </c>
      <c r="D29" s="340" t="s">
        <v>87</v>
      </c>
      <c r="E29" s="340" t="s">
        <v>87</v>
      </c>
      <c r="F29" s="340">
        <v>584</v>
      </c>
      <c r="G29" s="340" t="s">
        <v>87</v>
      </c>
      <c r="H29" s="340" t="s">
        <v>87</v>
      </c>
      <c r="I29" s="297" t="s">
        <v>87</v>
      </c>
      <c r="J29" s="297" t="s">
        <v>87</v>
      </c>
      <c r="K29" s="297" t="s">
        <v>87</v>
      </c>
      <c r="L29" s="297" t="s">
        <v>87</v>
      </c>
      <c r="M29" s="297" t="s">
        <v>87</v>
      </c>
      <c r="N29" s="297" t="s">
        <v>87</v>
      </c>
      <c r="O29" s="297" t="s">
        <v>87</v>
      </c>
      <c r="P29" s="297" t="s">
        <v>87</v>
      </c>
      <c r="Q29" s="297" t="s">
        <v>87</v>
      </c>
      <c r="R29" s="297" t="s">
        <v>87</v>
      </c>
      <c r="S29" s="297" t="s">
        <v>87</v>
      </c>
    </row>
    <row r="30" spans="1:19" ht="20.100000000000001" customHeight="1" thickBot="1" x14ac:dyDescent="0.3">
      <c r="A30" s="341" t="s">
        <v>333</v>
      </c>
      <c r="B30" s="297" t="s">
        <v>25</v>
      </c>
      <c r="C30" s="340" t="s">
        <v>87</v>
      </c>
      <c r="D30" s="340" t="s">
        <v>87</v>
      </c>
      <c r="E30" s="340" t="s">
        <v>87</v>
      </c>
      <c r="F30" s="340" t="s">
        <v>87</v>
      </c>
      <c r="G30" s="343">
        <v>10238</v>
      </c>
      <c r="H30" s="340" t="s">
        <v>87</v>
      </c>
      <c r="I30" s="297" t="s">
        <v>87</v>
      </c>
      <c r="J30" s="297" t="s">
        <v>87</v>
      </c>
      <c r="K30" s="297" t="s">
        <v>87</v>
      </c>
      <c r="L30" s="297" t="s">
        <v>87</v>
      </c>
      <c r="M30" s="297" t="s">
        <v>87</v>
      </c>
      <c r="N30" s="297" t="s">
        <v>87</v>
      </c>
      <c r="O30" s="297" t="s">
        <v>87</v>
      </c>
      <c r="P30" s="297" t="s">
        <v>87</v>
      </c>
      <c r="Q30" s="297" t="s">
        <v>87</v>
      </c>
      <c r="R30" s="297" t="s">
        <v>87</v>
      </c>
      <c r="S30" s="297" t="s">
        <v>87</v>
      </c>
    </row>
    <row r="31" spans="1:19" ht="20.100000000000001" customHeight="1" thickBot="1" x14ac:dyDescent="0.3">
      <c r="A31" s="341"/>
      <c r="B31" s="297" t="s">
        <v>26</v>
      </c>
      <c r="C31" s="340" t="s">
        <v>87</v>
      </c>
      <c r="D31" s="340" t="s">
        <v>87</v>
      </c>
      <c r="E31" s="340" t="s">
        <v>87</v>
      </c>
      <c r="F31" s="340" t="s">
        <v>87</v>
      </c>
      <c r="G31" s="343">
        <v>5639</v>
      </c>
      <c r="H31" s="340" t="s">
        <v>87</v>
      </c>
      <c r="I31" s="297" t="s">
        <v>87</v>
      </c>
      <c r="J31" s="297" t="s">
        <v>87</v>
      </c>
      <c r="K31" s="297" t="s">
        <v>87</v>
      </c>
      <c r="L31" s="297" t="s">
        <v>87</v>
      </c>
      <c r="M31" s="297" t="s">
        <v>87</v>
      </c>
      <c r="N31" s="297" t="s">
        <v>87</v>
      </c>
      <c r="O31" s="297" t="s">
        <v>87</v>
      </c>
      <c r="P31" s="297" t="s">
        <v>87</v>
      </c>
      <c r="Q31" s="297" t="s">
        <v>87</v>
      </c>
      <c r="R31" s="297" t="s">
        <v>87</v>
      </c>
      <c r="S31" s="297" t="s">
        <v>87</v>
      </c>
    </row>
    <row r="32" spans="1:19" ht="20.100000000000001" customHeight="1" thickBot="1" x14ac:dyDescent="0.3">
      <c r="A32" s="341" t="s">
        <v>334</v>
      </c>
      <c r="B32" s="297" t="s">
        <v>25</v>
      </c>
      <c r="C32" s="340" t="s">
        <v>87</v>
      </c>
      <c r="D32" s="340" t="s">
        <v>87</v>
      </c>
      <c r="E32" s="340" t="s">
        <v>87</v>
      </c>
      <c r="F32" s="340" t="s">
        <v>87</v>
      </c>
      <c r="G32" s="343">
        <v>34369</v>
      </c>
      <c r="H32" s="340" t="s">
        <v>87</v>
      </c>
      <c r="I32" s="297" t="s">
        <v>87</v>
      </c>
      <c r="J32" s="297" t="s">
        <v>87</v>
      </c>
      <c r="K32" s="297" t="s">
        <v>87</v>
      </c>
      <c r="L32" s="297" t="s">
        <v>87</v>
      </c>
      <c r="M32" s="297" t="s">
        <v>87</v>
      </c>
      <c r="N32" s="297" t="s">
        <v>87</v>
      </c>
      <c r="O32" s="297" t="s">
        <v>87</v>
      </c>
      <c r="P32" s="297" t="s">
        <v>87</v>
      </c>
      <c r="Q32" s="297" t="s">
        <v>87</v>
      </c>
      <c r="R32" s="297" t="s">
        <v>87</v>
      </c>
      <c r="S32" s="297" t="s">
        <v>87</v>
      </c>
    </row>
    <row r="33" spans="1:19" ht="20.100000000000001" customHeight="1" thickBot="1" x14ac:dyDescent="0.3">
      <c r="A33" s="341"/>
      <c r="B33" s="297" t="s">
        <v>26</v>
      </c>
      <c r="C33" s="340" t="s">
        <v>87</v>
      </c>
      <c r="D33" s="340" t="s">
        <v>87</v>
      </c>
      <c r="E33" s="340" t="s">
        <v>87</v>
      </c>
      <c r="F33" s="340" t="s">
        <v>87</v>
      </c>
      <c r="G33" s="343">
        <v>16238</v>
      </c>
      <c r="H33" s="340" t="s">
        <v>87</v>
      </c>
      <c r="I33" s="297" t="s">
        <v>87</v>
      </c>
      <c r="J33" s="297" t="s">
        <v>87</v>
      </c>
      <c r="K33" s="297" t="s">
        <v>87</v>
      </c>
      <c r="L33" s="297" t="s">
        <v>87</v>
      </c>
      <c r="M33" s="297" t="s">
        <v>87</v>
      </c>
      <c r="N33" s="297" t="s">
        <v>87</v>
      </c>
      <c r="O33" s="297" t="s">
        <v>87</v>
      </c>
      <c r="P33" s="297" t="s">
        <v>87</v>
      </c>
      <c r="Q33" s="297" t="s">
        <v>87</v>
      </c>
      <c r="R33" s="297" t="s">
        <v>87</v>
      </c>
      <c r="S33" s="297" t="s">
        <v>87</v>
      </c>
    </row>
    <row r="34" spans="1:19" ht="20.100000000000001" customHeight="1" thickBot="1" x14ac:dyDescent="0.3">
      <c r="A34" s="341" t="s">
        <v>335</v>
      </c>
      <c r="B34" s="297" t="s">
        <v>25</v>
      </c>
      <c r="C34" s="340" t="s">
        <v>87</v>
      </c>
      <c r="D34" s="340" t="s">
        <v>87</v>
      </c>
      <c r="E34" s="340" t="s">
        <v>87</v>
      </c>
      <c r="F34" s="340" t="s">
        <v>87</v>
      </c>
      <c r="G34" s="343">
        <v>4142</v>
      </c>
      <c r="H34" s="340" t="s">
        <v>87</v>
      </c>
      <c r="I34" s="297" t="s">
        <v>87</v>
      </c>
      <c r="J34" s="297" t="s">
        <v>87</v>
      </c>
      <c r="K34" s="297" t="s">
        <v>87</v>
      </c>
      <c r="L34" s="297" t="s">
        <v>87</v>
      </c>
      <c r="M34" s="297" t="s">
        <v>87</v>
      </c>
      <c r="N34" s="297" t="s">
        <v>87</v>
      </c>
      <c r="O34" s="297" t="s">
        <v>87</v>
      </c>
      <c r="P34" s="297" t="s">
        <v>87</v>
      </c>
      <c r="Q34" s="297" t="s">
        <v>87</v>
      </c>
      <c r="R34" s="297" t="s">
        <v>87</v>
      </c>
      <c r="S34" s="297" t="s">
        <v>87</v>
      </c>
    </row>
    <row r="35" spans="1:19" ht="20.100000000000001" customHeight="1" thickBot="1" x14ac:dyDescent="0.3">
      <c r="A35" s="338"/>
      <c r="B35" s="297" t="s">
        <v>26</v>
      </c>
      <c r="C35" s="340" t="s">
        <v>87</v>
      </c>
      <c r="D35" s="340" t="s">
        <v>87</v>
      </c>
      <c r="E35" s="340" t="s">
        <v>87</v>
      </c>
      <c r="F35" s="340" t="s">
        <v>87</v>
      </c>
      <c r="G35" s="343">
        <v>1558</v>
      </c>
      <c r="H35" s="340" t="s">
        <v>87</v>
      </c>
      <c r="I35" s="297" t="s">
        <v>87</v>
      </c>
      <c r="J35" s="297" t="s">
        <v>87</v>
      </c>
      <c r="K35" s="297" t="s">
        <v>87</v>
      </c>
      <c r="L35" s="297" t="s">
        <v>87</v>
      </c>
      <c r="M35" s="297" t="s">
        <v>87</v>
      </c>
      <c r="N35" s="297" t="s">
        <v>87</v>
      </c>
      <c r="O35" s="297" t="s">
        <v>87</v>
      </c>
      <c r="P35" s="297" t="s">
        <v>87</v>
      </c>
      <c r="Q35" s="297" t="s">
        <v>87</v>
      </c>
      <c r="R35" s="297" t="s">
        <v>87</v>
      </c>
      <c r="S35" s="297" t="s">
        <v>87</v>
      </c>
    </row>
    <row r="36" spans="1:19" ht="20.100000000000001" customHeight="1" thickBot="1" x14ac:dyDescent="0.3">
      <c r="A36" s="405" t="s">
        <v>245</v>
      </c>
      <c r="B36" s="405"/>
      <c r="C36" s="405"/>
      <c r="D36" s="405"/>
      <c r="E36" s="405"/>
      <c r="F36" s="405"/>
      <c r="G36" s="405"/>
      <c r="H36" s="405"/>
      <c r="I36" s="405"/>
      <c r="J36" s="405"/>
      <c r="K36" s="405"/>
      <c r="L36" s="405"/>
      <c r="M36" s="405"/>
      <c r="N36" s="405"/>
      <c r="O36" s="405"/>
      <c r="P36" s="405"/>
      <c r="Q36" s="405"/>
      <c r="R36" s="405"/>
      <c r="S36" s="405"/>
    </row>
    <row r="37" spans="1:19" ht="20.100000000000001" customHeight="1" thickBot="1" x14ac:dyDescent="0.3">
      <c r="A37" s="338" t="s">
        <v>3</v>
      </c>
      <c r="B37" s="300" t="s">
        <v>25</v>
      </c>
      <c r="C37" s="342">
        <v>31212</v>
      </c>
      <c r="D37" s="342">
        <v>74918</v>
      </c>
      <c r="E37" s="342">
        <v>49756</v>
      </c>
      <c r="F37" s="342">
        <v>38555</v>
      </c>
      <c r="G37" s="342">
        <v>54773</v>
      </c>
      <c r="H37" s="342">
        <v>45325</v>
      </c>
      <c r="I37" s="299">
        <v>43303</v>
      </c>
      <c r="J37" s="299">
        <v>42608</v>
      </c>
      <c r="K37" s="299">
        <v>39511</v>
      </c>
      <c r="L37" s="299">
        <v>39038</v>
      </c>
      <c r="M37" s="299">
        <v>39170</v>
      </c>
      <c r="N37" s="299">
        <v>39871</v>
      </c>
      <c r="O37" s="299">
        <v>40445</v>
      </c>
      <c r="P37" s="299">
        <v>40144</v>
      </c>
      <c r="Q37" s="299">
        <v>39280</v>
      </c>
      <c r="R37" s="299">
        <v>37326</v>
      </c>
      <c r="S37" s="299">
        <v>38283</v>
      </c>
    </row>
    <row r="38" spans="1:19" ht="20.100000000000001" customHeight="1" thickBot="1" x14ac:dyDescent="0.3">
      <c r="A38" s="338"/>
      <c r="B38" s="297" t="s">
        <v>26</v>
      </c>
      <c r="C38" s="343">
        <v>12785</v>
      </c>
      <c r="D38" s="343">
        <v>32345</v>
      </c>
      <c r="E38" s="343">
        <v>24015</v>
      </c>
      <c r="F38" s="343">
        <v>18739</v>
      </c>
      <c r="G38" s="343">
        <v>26203</v>
      </c>
      <c r="H38" s="343">
        <v>21926</v>
      </c>
      <c r="I38" s="296">
        <v>20880</v>
      </c>
      <c r="J38" s="296">
        <v>20719</v>
      </c>
      <c r="K38" s="296">
        <v>19234</v>
      </c>
      <c r="L38" s="296">
        <v>18928</v>
      </c>
      <c r="M38" s="296">
        <v>19100</v>
      </c>
      <c r="N38" s="296">
        <v>19457</v>
      </c>
      <c r="O38" s="296">
        <v>19784</v>
      </c>
      <c r="P38" s="296">
        <v>19685</v>
      </c>
      <c r="Q38" s="296">
        <v>19182</v>
      </c>
      <c r="R38" s="296">
        <v>18214</v>
      </c>
      <c r="S38" s="296">
        <v>18748</v>
      </c>
    </row>
    <row r="39" spans="1:19" ht="20.100000000000001" customHeight="1" thickBot="1" x14ac:dyDescent="0.3">
      <c r="A39" s="341" t="s">
        <v>330</v>
      </c>
      <c r="B39" s="297" t="s">
        <v>25</v>
      </c>
      <c r="C39" s="340" t="s">
        <v>87</v>
      </c>
      <c r="D39" s="340" t="s">
        <v>87</v>
      </c>
      <c r="E39" s="340" t="s">
        <v>87</v>
      </c>
      <c r="F39" s="343">
        <v>32508</v>
      </c>
      <c r="G39" s="340" t="s">
        <v>87</v>
      </c>
      <c r="H39" s="340" t="s">
        <v>87</v>
      </c>
      <c r="I39" s="297" t="s">
        <v>87</v>
      </c>
      <c r="J39" s="297" t="s">
        <v>87</v>
      </c>
      <c r="K39" s="297" t="s">
        <v>87</v>
      </c>
      <c r="L39" s="297" t="s">
        <v>87</v>
      </c>
      <c r="M39" s="297" t="s">
        <v>87</v>
      </c>
      <c r="N39" s="297" t="s">
        <v>87</v>
      </c>
      <c r="O39" s="297" t="s">
        <v>87</v>
      </c>
      <c r="P39" s="297" t="s">
        <v>87</v>
      </c>
      <c r="Q39" s="297" t="s">
        <v>87</v>
      </c>
      <c r="R39" s="297" t="s">
        <v>87</v>
      </c>
      <c r="S39" s="297" t="s">
        <v>87</v>
      </c>
    </row>
    <row r="40" spans="1:19" ht="20.100000000000001" customHeight="1" thickBot="1" x14ac:dyDescent="0.3">
      <c r="A40" s="341"/>
      <c r="B40" s="297" t="s">
        <v>26</v>
      </c>
      <c r="C40" s="340" t="s">
        <v>87</v>
      </c>
      <c r="D40" s="340" t="s">
        <v>87</v>
      </c>
      <c r="E40" s="340" t="s">
        <v>87</v>
      </c>
      <c r="F40" s="343">
        <v>16324</v>
      </c>
      <c r="G40" s="340" t="s">
        <v>87</v>
      </c>
      <c r="H40" s="340" t="s">
        <v>87</v>
      </c>
      <c r="I40" s="297" t="s">
        <v>87</v>
      </c>
      <c r="J40" s="297" t="s">
        <v>87</v>
      </c>
      <c r="K40" s="297" t="s">
        <v>87</v>
      </c>
      <c r="L40" s="297" t="s">
        <v>87</v>
      </c>
      <c r="M40" s="297" t="s">
        <v>87</v>
      </c>
      <c r="N40" s="297" t="s">
        <v>87</v>
      </c>
      <c r="O40" s="297" t="s">
        <v>87</v>
      </c>
      <c r="P40" s="297" t="s">
        <v>87</v>
      </c>
      <c r="Q40" s="297" t="s">
        <v>87</v>
      </c>
      <c r="R40" s="297" t="s">
        <v>87</v>
      </c>
      <c r="S40" s="297" t="s">
        <v>87</v>
      </c>
    </row>
    <row r="41" spans="1:19" ht="20.100000000000001" customHeight="1" thickBot="1" x14ac:dyDescent="0.3">
      <c r="A41" s="341" t="s">
        <v>331</v>
      </c>
      <c r="B41" s="297" t="s">
        <v>25</v>
      </c>
      <c r="C41" s="340" t="s">
        <v>87</v>
      </c>
      <c r="D41" s="340" t="s">
        <v>87</v>
      </c>
      <c r="E41" s="340" t="s">
        <v>87</v>
      </c>
      <c r="F41" s="343">
        <v>3981</v>
      </c>
      <c r="G41" s="340" t="s">
        <v>87</v>
      </c>
      <c r="H41" s="340" t="s">
        <v>87</v>
      </c>
      <c r="I41" s="297" t="s">
        <v>87</v>
      </c>
      <c r="J41" s="297" t="s">
        <v>87</v>
      </c>
      <c r="K41" s="297" t="s">
        <v>87</v>
      </c>
      <c r="L41" s="297" t="s">
        <v>87</v>
      </c>
      <c r="M41" s="297" t="s">
        <v>87</v>
      </c>
      <c r="N41" s="297" t="s">
        <v>87</v>
      </c>
      <c r="O41" s="297" t="s">
        <v>87</v>
      </c>
      <c r="P41" s="297" t="s">
        <v>87</v>
      </c>
      <c r="Q41" s="297" t="s">
        <v>87</v>
      </c>
      <c r="R41" s="297" t="s">
        <v>87</v>
      </c>
      <c r="S41" s="297" t="s">
        <v>87</v>
      </c>
    </row>
    <row r="42" spans="1:19" ht="20.100000000000001" customHeight="1" thickBot="1" x14ac:dyDescent="0.3">
      <c r="A42" s="341"/>
      <c r="B42" s="297" t="s">
        <v>26</v>
      </c>
      <c r="C42" s="340" t="s">
        <v>87</v>
      </c>
      <c r="D42" s="340" t="s">
        <v>87</v>
      </c>
      <c r="E42" s="340" t="s">
        <v>87</v>
      </c>
      <c r="F42" s="343">
        <v>1689</v>
      </c>
      <c r="G42" s="340" t="s">
        <v>87</v>
      </c>
      <c r="H42" s="340" t="s">
        <v>87</v>
      </c>
      <c r="I42" s="297" t="s">
        <v>87</v>
      </c>
      <c r="J42" s="297" t="s">
        <v>87</v>
      </c>
      <c r="K42" s="297" t="s">
        <v>87</v>
      </c>
      <c r="L42" s="297" t="s">
        <v>87</v>
      </c>
      <c r="M42" s="297" t="s">
        <v>87</v>
      </c>
      <c r="N42" s="297" t="s">
        <v>87</v>
      </c>
      <c r="O42" s="297" t="s">
        <v>87</v>
      </c>
      <c r="P42" s="297" t="s">
        <v>87</v>
      </c>
      <c r="Q42" s="297" t="s">
        <v>87</v>
      </c>
      <c r="R42" s="297" t="s">
        <v>87</v>
      </c>
      <c r="S42" s="297" t="s">
        <v>87</v>
      </c>
    </row>
    <row r="43" spans="1:19" ht="20.100000000000001" customHeight="1" thickBot="1" x14ac:dyDescent="0.3">
      <c r="A43" s="341" t="s">
        <v>332</v>
      </c>
      <c r="B43" s="297" t="s">
        <v>25</v>
      </c>
      <c r="C43" s="340" t="s">
        <v>87</v>
      </c>
      <c r="D43" s="340" t="s">
        <v>87</v>
      </c>
      <c r="E43" s="340" t="s">
        <v>87</v>
      </c>
      <c r="F43" s="343">
        <v>2066</v>
      </c>
      <c r="G43" s="340" t="s">
        <v>87</v>
      </c>
      <c r="H43" s="340" t="s">
        <v>87</v>
      </c>
      <c r="I43" s="297" t="s">
        <v>87</v>
      </c>
      <c r="J43" s="297" t="s">
        <v>87</v>
      </c>
      <c r="K43" s="297" t="s">
        <v>87</v>
      </c>
      <c r="L43" s="297" t="s">
        <v>87</v>
      </c>
      <c r="M43" s="297" t="s">
        <v>87</v>
      </c>
      <c r="N43" s="297" t="s">
        <v>87</v>
      </c>
      <c r="O43" s="297" t="s">
        <v>87</v>
      </c>
      <c r="P43" s="297" t="s">
        <v>87</v>
      </c>
      <c r="Q43" s="297" t="s">
        <v>87</v>
      </c>
      <c r="R43" s="297" t="s">
        <v>87</v>
      </c>
      <c r="S43" s="297" t="s">
        <v>87</v>
      </c>
    </row>
    <row r="44" spans="1:19" ht="20.100000000000001" customHeight="1" thickBot="1" x14ac:dyDescent="0.3">
      <c r="A44" s="341"/>
      <c r="B44" s="297" t="s">
        <v>26</v>
      </c>
      <c r="C44" s="340" t="s">
        <v>87</v>
      </c>
      <c r="D44" s="340" t="s">
        <v>87</v>
      </c>
      <c r="E44" s="340" t="s">
        <v>87</v>
      </c>
      <c r="F44" s="340">
        <v>726</v>
      </c>
      <c r="G44" s="340" t="s">
        <v>87</v>
      </c>
      <c r="H44" s="340" t="s">
        <v>87</v>
      </c>
      <c r="I44" s="297" t="s">
        <v>87</v>
      </c>
      <c r="J44" s="297" t="s">
        <v>87</v>
      </c>
      <c r="K44" s="297" t="s">
        <v>87</v>
      </c>
      <c r="L44" s="297" t="s">
        <v>87</v>
      </c>
      <c r="M44" s="297" t="s">
        <v>87</v>
      </c>
      <c r="N44" s="297" t="s">
        <v>87</v>
      </c>
      <c r="O44" s="297" t="s">
        <v>87</v>
      </c>
      <c r="P44" s="297" t="s">
        <v>87</v>
      </c>
      <c r="Q44" s="297" t="s">
        <v>87</v>
      </c>
      <c r="R44" s="297" t="s">
        <v>87</v>
      </c>
      <c r="S44" s="297" t="s">
        <v>87</v>
      </c>
    </row>
    <row r="45" spans="1:19" ht="20.100000000000001" customHeight="1" thickBot="1" x14ac:dyDescent="0.3">
      <c r="A45" s="341" t="s">
        <v>333</v>
      </c>
      <c r="B45" s="297" t="s">
        <v>25</v>
      </c>
      <c r="C45" s="340" t="s">
        <v>87</v>
      </c>
      <c r="D45" s="340" t="s">
        <v>87</v>
      </c>
      <c r="E45" s="340" t="s">
        <v>87</v>
      </c>
      <c r="F45" s="340" t="s">
        <v>87</v>
      </c>
      <c r="G45" s="343">
        <v>9239</v>
      </c>
      <c r="H45" s="340" t="s">
        <v>87</v>
      </c>
      <c r="I45" s="297" t="s">
        <v>87</v>
      </c>
      <c r="J45" s="297" t="s">
        <v>87</v>
      </c>
      <c r="K45" s="297" t="s">
        <v>87</v>
      </c>
      <c r="L45" s="297" t="s">
        <v>87</v>
      </c>
      <c r="M45" s="297" t="s">
        <v>87</v>
      </c>
      <c r="N45" s="297" t="s">
        <v>87</v>
      </c>
      <c r="O45" s="297" t="s">
        <v>87</v>
      </c>
      <c r="P45" s="297" t="s">
        <v>87</v>
      </c>
      <c r="Q45" s="297" t="s">
        <v>87</v>
      </c>
      <c r="R45" s="297" t="s">
        <v>87</v>
      </c>
      <c r="S45" s="297" t="s">
        <v>87</v>
      </c>
    </row>
    <row r="46" spans="1:19" ht="20.100000000000001" customHeight="1" thickBot="1" x14ac:dyDescent="0.3">
      <c r="A46" s="341"/>
      <c r="B46" s="297" t="s">
        <v>26</v>
      </c>
      <c r="C46" s="340" t="s">
        <v>87</v>
      </c>
      <c r="D46" s="340" t="s">
        <v>87</v>
      </c>
      <c r="E46" s="340" t="s">
        <v>87</v>
      </c>
      <c r="F46" s="340" t="s">
        <v>87</v>
      </c>
      <c r="G46" s="343">
        <v>5170</v>
      </c>
      <c r="H46" s="340" t="s">
        <v>87</v>
      </c>
      <c r="I46" s="297" t="s">
        <v>87</v>
      </c>
      <c r="J46" s="297" t="s">
        <v>87</v>
      </c>
      <c r="K46" s="297" t="s">
        <v>87</v>
      </c>
      <c r="L46" s="297" t="s">
        <v>87</v>
      </c>
      <c r="M46" s="297" t="s">
        <v>87</v>
      </c>
      <c r="N46" s="297" t="s">
        <v>87</v>
      </c>
      <c r="O46" s="297" t="s">
        <v>87</v>
      </c>
      <c r="P46" s="297" t="s">
        <v>87</v>
      </c>
      <c r="Q46" s="297" t="s">
        <v>87</v>
      </c>
      <c r="R46" s="297" t="s">
        <v>87</v>
      </c>
      <c r="S46" s="297" t="s">
        <v>87</v>
      </c>
    </row>
    <row r="47" spans="1:19" ht="20.100000000000001" customHeight="1" thickBot="1" x14ac:dyDescent="0.3">
      <c r="A47" s="341" t="s">
        <v>334</v>
      </c>
      <c r="B47" s="297" t="s">
        <v>25</v>
      </c>
      <c r="C47" s="340" t="s">
        <v>87</v>
      </c>
      <c r="D47" s="340" t="s">
        <v>87</v>
      </c>
      <c r="E47" s="340" t="s">
        <v>87</v>
      </c>
      <c r="F47" s="340" t="s">
        <v>87</v>
      </c>
      <c r="G47" s="343">
        <v>36959</v>
      </c>
      <c r="H47" s="340" t="s">
        <v>87</v>
      </c>
      <c r="I47" s="297" t="s">
        <v>87</v>
      </c>
      <c r="J47" s="297" t="s">
        <v>87</v>
      </c>
      <c r="K47" s="297" t="s">
        <v>87</v>
      </c>
      <c r="L47" s="297" t="s">
        <v>87</v>
      </c>
      <c r="M47" s="297" t="s">
        <v>87</v>
      </c>
      <c r="N47" s="297" t="s">
        <v>87</v>
      </c>
      <c r="O47" s="297" t="s">
        <v>87</v>
      </c>
      <c r="P47" s="297" t="s">
        <v>87</v>
      </c>
      <c r="Q47" s="297" t="s">
        <v>87</v>
      </c>
      <c r="R47" s="297" t="s">
        <v>87</v>
      </c>
      <c r="S47" s="297" t="s">
        <v>87</v>
      </c>
    </row>
    <row r="48" spans="1:19" ht="20.100000000000001" customHeight="1" thickBot="1" x14ac:dyDescent="0.3">
      <c r="A48" s="341"/>
      <c r="B48" s="297" t="s">
        <v>26</v>
      </c>
      <c r="C48" s="340" t="s">
        <v>87</v>
      </c>
      <c r="D48" s="340" t="s">
        <v>87</v>
      </c>
      <c r="E48" s="340" t="s">
        <v>87</v>
      </c>
      <c r="F48" s="340" t="s">
        <v>87</v>
      </c>
      <c r="G48" s="343">
        <v>17757</v>
      </c>
      <c r="H48" s="340" t="s">
        <v>87</v>
      </c>
      <c r="I48" s="297" t="s">
        <v>87</v>
      </c>
      <c r="J48" s="297" t="s">
        <v>87</v>
      </c>
      <c r="K48" s="297" t="s">
        <v>87</v>
      </c>
      <c r="L48" s="297" t="s">
        <v>87</v>
      </c>
      <c r="M48" s="297" t="s">
        <v>87</v>
      </c>
      <c r="N48" s="297" t="s">
        <v>87</v>
      </c>
      <c r="O48" s="297" t="s">
        <v>87</v>
      </c>
      <c r="P48" s="297" t="s">
        <v>87</v>
      </c>
      <c r="Q48" s="297" t="s">
        <v>87</v>
      </c>
      <c r="R48" s="297" t="s">
        <v>87</v>
      </c>
      <c r="S48" s="297" t="s">
        <v>87</v>
      </c>
    </row>
    <row r="49" spans="1:19" ht="20.100000000000001" customHeight="1" thickBot="1" x14ac:dyDescent="0.3">
      <c r="A49" s="341" t="s">
        <v>335</v>
      </c>
      <c r="B49" s="297" t="s">
        <v>25</v>
      </c>
      <c r="C49" s="340" t="s">
        <v>87</v>
      </c>
      <c r="D49" s="340" t="s">
        <v>87</v>
      </c>
      <c r="E49" s="340" t="s">
        <v>87</v>
      </c>
      <c r="F49" s="340" t="s">
        <v>87</v>
      </c>
      <c r="G49" s="343">
        <v>8575</v>
      </c>
      <c r="H49" s="340" t="s">
        <v>87</v>
      </c>
      <c r="I49" s="297" t="s">
        <v>87</v>
      </c>
      <c r="J49" s="297" t="s">
        <v>87</v>
      </c>
      <c r="K49" s="297" t="s">
        <v>87</v>
      </c>
      <c r="L49" s="297" t="s">
        <v>87</v>
      </c>
      <c r="M49" s="297" t="s">
        <v>87</v>
      </c>
      <c r="N49" s="297" t="s">
        <v>87</v>
      </c>
      <c r="O49" s="297" t="s">
        <v>87</v>
      </c>
      <c r="P49" s="297" t="s">
        <v>87</v>
      </c>
      <c r="Q49" s="297" t="s">
        <v>87</v>
      </c>
      <c r="R49" s="297" t="s">
        <v>87</v>
      </c>
      <c r="S49" s="297" t="s">
        <v>87</v>
      </c>
    </row>
    <row r="50" spans="1:19" ht="20.100000000000001" customHeight="1" x14ac:dyDescent="0.25">
      <c r="A50" s="338"/>
      <c r="B50" s="297" t="s">
        <v>26</v>
      </c>
      <c r="C50" s="340" t="s">
        <v>87</v>
      </c>
      <c r="D50" s="340" t="s">
        <v>87</v>
      </c>
      <c r="E50" s="340" t="s">
        <v>87</v>
      </c>
      <c r="F50" s="340" t="s">
        <v>87</v>
      </c>
      <c r="G50" s="343">
        <v>3276</v>
      </c>
      <c r="H50" s="340" t="s">
        <v>87</v>
      </c>
      <c r="I50" s="297" t="s">
        <v>87</v>
      </c>
      <c r="J50" s="297" t="s">
        <v>87</v>
      </c>
      <c r="K50" s="297" t="s">
        <v>87</v>
      </c>
      <c r="L50" s="297" t="s">
        <v>87</v>
      </c>
      <c r="M50" s="297" t="s">
        <v>87</v>
      </c>
      <c r="N50" s="297" t="s">
        <v>87</v>
      </c>
      <c r="O50" s="297" t="s">
        <v>87</v>
      </c>
      <c r="P50" s="297" t="s">
        <v>87</v>
      </c>
      <c r="Q50" s="297" t="s">
        <v>87</v>
      </c>
      <c r="R50" s="297" t="s">
        <v>87</v>
      </c>
      <c r="S50" s="297" t="s">
        <v>87</v>
      </c>
    </row>
    <row r="51" spans="1:19" ht="15" customHeight="1" x14ac:dyDescent="0.25">
      <c r="A51" s="401" t="s">
        <v>336</v>
      </c>
      <c r="B51" s="401"/>
      <c r="C51" s="401"/>
      <c r="D51" s="401"/>
      <c r="E51" s="401"/>
      <c r="F51" s="401"/>
      <c r="G51" s="401"/>
      <c r="H51" s="401"/>
      <c r="I51" s="401"/>
      <c r="J51" s="401"/>
      <c r="K51" s="401"/>
      <c r="L51" s="401"/>
      <c r="M51" s="401"/>
      <c r="N51" s="401"/>
      <c r="O51" s="401"/>
      <c r="P51" s="401"/>
      <c r="Q51" s="401"/>
      <c r="R51" s="401"/>
      <c r="S51" s="401"/>
    </row>
    <row r="52" spans="1:19" ht="15" customHeight="1" x14ac:dyDescent="0.25">
      <c r="A52" s="401" t="s">
        <v>337</v>
      </c>
      <c r="B52" s="401"/>
      <c r="C52" s="401"/>
      <c r="D52" s="401"/>
      <c r="E52" s="401"/>
      <c r="F52" s="401"/>
      <c r="G52" s="401"/>
      <c r="H52" s="401"/>
      <c r="I52" s="401"/>
      <c r="J52" s="401"/>
      <c r="K52" s="401"/>
      <c r="L52" s="401"/>
      <c r="M52" s="401"/>
      <c r="N52" s="401"/>
      <c r="O52" s="401"/>
      <c r="P52" s="401"/>
      <c r="Q52" s="401"/>
      <c r="R52" s="401"/>
      <c r="S52" s="401"/>
    </row>
    <row r="53" spans="1:19" ht="30" customHeight="1" thickBot="1" x14ac:dyDescent="0.3">
      <c r="A53" s="399" t="s">
        <v>338</v>
      </c>
      <c r="B53" s="399"/>
      <c r="C53" s="399"/>
      <c r="D53" s="399"/>
      <c r="E53" s="399"/>
      <c r="F53" s="399"/>
      <c r="G53" s="399"/>
      <c r="H53" s="399"/>
      <c r="I53" s="399"/>
      <c r="J53" s="399"/>
      <c r="K53" s="399"/>
      <c r="L53" s="399"/>
      <c r="M53" s="399"/>
      <c r="N53" s="399"/>
      <c r="O53" s="399"/>
      <c r="P53" s="399"/>
      <c r="Q53" s="399"/>
      <c r="R53" s="399"/>
      <c r="S53" s="399"/>
    </row>
    <row r="54" spans="1:19" ht="16.5" x14ac:dyDescent="0.3">
      <c r="Q54" s="400" t="s">
        <v>470</v>
      </c>
      <c r="R54" s="400"/>
      <c r="S54" s="400"/>
    </row>
  </sheetData>
  <customSheetViews>
    <customSheetView guid="{81E5D7E7-16ED-4014-84DC-4F821D3604F8}" showPageBreaks="1" showGridLines="0" printArea="1" view="pageBreakPreview">
      <selection activeCell="Q28" sqref="Q28"/>
      <pageMargins left="0" right="0" top="0" bottom="0" header="0" footer="0"/>
      <headerFooter alignWithMargins="0"/>
    </customSheetView>
  </customSheetViews>
  <mergeCells count="11">
    <mergeCell ref="Q54:S54"/>
    <mergeCell ref="A1:S1"/>
    <mergeCell ref="A3:S3"/>
    <mergeCell ref="A51:S51"/>
    <mergeCell ref="A52:S52"/>
    <mergeCell ref="A53:S53"/>
    <mergeCell ref="A6:S6"/>
    <mergeCell ref="A9:S9"/>
    <mergeCell ref="A12:S12"/>
    <mergeCell ref="A21:S21"/>
    <mergeCell ref="A36:S36"/>
  </mergeCells>
  <phoneticPr fontId="13" type="noConversion"/>
  <hyperlinks>
    <hyperlink ref="Q54" location="Content!A1" display="Back to Content Page" xr:uid="{6BA4311D-01C7-48FE-97DC-397C81B11DAD}"/>
    <hyperlink ref="Q54:S54" location="Contents!A1" display="Back to Contents Page" xr:uid="{D165F4B0-4724-476F-AC5F-6B8F823AC994}"/>
  </hyperlinks>
  <printOptions horizontalCentered="1" verticalCentered="1"/>
  <pageMargins left="0.5" right="0.5" top="0" bottom="0" header="0" footer="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53"/>
  <sheetViews>
    <sheetView showGridLines="0" zoomScale="85" zoomScaleNormal="85" zoomScaleSheetLayoutView="100" workbookViewId="0">
      <selection sqref="A1:S1"/>
    </sheetView>
  </sheetViews>
  <sheetFormatPr defaultColWidth="9.140625" defaultRowHeight="15.75" x14ac:dyDescent="0.25"/>
  <cols>
    <col min="1" max="1" width="25.7109375" style="276" customWidth="1"/>
    <col min="2" max="2" width="8.5703125" style="276" customWidth="1"/>
    <col min="3" max="19" width="10.7109375" style="276" customWidth="1"/>
    <col min="20" max="16384" width="9.140625" style="276"/>
  </cols>
  <sheetData>
    <row r="1" spans="1:19" ht="20.100000000000001" customHeight="1" thickBot="1" x14ac:dyDescent="0.3">
      <c r="A1" s="398" t="s">
        <v>339</v>
      </c>
      <c r="B1" s="398"/>
      <c r="C1" s="398"/>
      <c r="D1" s="398"/>
      <c r="E1" s="398"/>
      <c r="F1" s="398"/>
      <c r="G1" s="398"/>
      <c r="H1" s="398"/>
      <c r="I1" s="398"/>
      <c r="J1" s="398"/>
      <c r="K1" s="398"/>
      <c r="L1" s="398"/>
      <c r="M1" s="398"/>
      <c r="N1" s="398"/>
      <c r="O1" s="398"/>
      <c r="P1" s="398"/>
      <c r="Q1" s="398"/>
      <c r="R1" s="398"/>
      <c r="S1" s="398"/>
    </row>
    <row r="2" spans="1:19" ht="20.100000000000001" customHeight="1" thickBot="1" x14ac:dyDescent="0.35">
      <c r="A2" s="336"/>
      <c r="B2" s="337" t="s">
        <v>23</v>
      </c>
      <c r="C2" s="337">
        <v>1960</v>
      </c>
      <c r="D2" s="337">
        <v>1970</v>
      </c>
      <c r="E2" s="337">
        <v>1980</v>
      </c>
      <c r="F2" s="337">
        <v>1990</v>
      </c>
      <c r="G2" s="337">
        <v>2000</v>
      </c>
      <c r="H2" s="337">
        <v>2010</v>
      </c>
      <c r="I2" s="337">
        <v>2013</v>
      </c>
      <c r="J2" s="337">
        <v>2014</v>
      </c>
      <c r="K2" s="337">
        <v>2015</v>
      </c>
      <c r="L2" s="337">
        <v>2016</v>
      </c>
      <c r="M2" s="337">
        <v>2017</v>
      </c>
      <c r="N2" s="337">
        <v>2018</v>
      </c>
      <c r="O2" s="337">
        <v>2019</v>
      </c>
      <c r="P2" s="337">
        <v>2020</v>
      </c>
      <c r="Q2" s="337">
        <v>2021</v>
      </c>
      <c r="R2" s="337">
        <v>2022</v>
      </c>
      <c r="S2" s="337">
        <v>2023</v>
      </c>
    </row>
    <row r="3" spans="1:19" ht="20.100000000000001" customHeight="1" thickBot="1" x14ac:dyDescent="0.3">
      <c r="A3" s="405" t="s">
        <v>246</v>
      </c>
      <c r="B3" s="405"/>
      <c r="C3" s="405"/>
      <c r="D3" s="405"/>
      <c r="E3" s="405"/>
      <c r="F3" s="405"/>
      <c r="G3" s="405"/>
      <c r="H3" s="405"/>
      <c r="I3" s="405"/>
      <c r="J3" s="405"/>
      <c r="K3" s="405"/>
      <c r="L3" s="405"/>
      <c r="M3" s="405"/>
      <c r="N3" s="405"/>
      <c r="O3" s="405"/>
      <c r="P3" s="405"/>
      <c r="Q3" s="405"/>
      <c r="R3" s="405"/>
      <c r="S3" s="405"/>
    </row>
    <row r="4" spans="1:19" ht="20.100000000000001" customHeight="1" thickBot="1" x14ac:dyDescent="0.3">
      <c r="A4" s="338" t="s">
        <v>3</v>
      </c>
      <c r="B4" s="300" t="s">
        <v>25</v>
      </c>
      <c r="C4" s="342">
        <v>20842</v>
      </c>
      <c r="D4" s="342">
        <v>38200</v>
      </c>
      <c r="E4" s="342">
        <v>47000</v>
      </c>
      <c r="F4" s="342">
        <v>35759</v>
      </c>
      <c r="G4" s="342">
        <v>44417</v>
      </c>
      <c r="H4" s="342">
        <v>48670</v>
      </c>
      <c r="I4" s="299">
        <v>48094</v>
      </c>
      <c r="J4" s="299">
        <v>42969</v>
      </c>
      <c r="K4" s="299">
        <v>42217</v>
      </c>
      <c r="L4" s="299">
        <v>39550</v>
      </c>
      <c r="M4" s="299">
        <v>38982</v>
      </c>
      <c r="N4" s="299">
        <v>39086</v>
      </c>
      <c r="O4" s="299">
        <v>39571</v>
      </c>
      <c r="P4" s="299">
        <v>40154</v>
      </c>
      <c r="Q4" s="299">
        <v>40081</v>
      </c>
      <c r="R4" s="299">
        <v>39220</v>
      </c>
      <c r="S4" s="299">
        <v>37208</v>
      </c>
    </row>
    <row r="5" spans="1:19" ht="20.100000000000001" customHeight="1" thickBot="1" x14ac:dyDescent="0.3">
      <c r="A5" s="338"/>
      <c r="B5" s="297" t="s">
        <v>26</v>
      </c>
      <c r="C5" s="343">
        <v>8040</v>
      </c>
      <c r="D5" s="343">
        <v>18886</v>
      </c>
      <c r="E5" s="343">
        <v>23309</v>
      </c>
      <c r="F5" s="343">
        <v>17439</v>
      </c>
      <c r="G5" s="343">
        <v>21387</v>
      </c>
      <c r="H5" s="343">
        <v>23509</v>
      </c>
      <c r="I5" s="296">
        <v>23103</v>
      </c>
      <c r="J5" s="296">
        <v>20756</v>
      </c>
      <c r="K5" s="296">
        <v>20588</v>
      </c>
      <c r="L5" s="296">
        <v>19262</v>
      </c>
      <c r="M5" s="296">
        <v>18906</v>
      </c>
      <c r="N5" s="296">
        <v>19064</v>
      </c>
      <c r="O5" s="296">
        <v>19284</v>
      </c>
      <c r="P5" s="296">
        <v>19614</v>
      </c>
      <c r="Q5" s="296">
        <v>19615</v>
      </c>
      <c r="R5" s="296">
        <v>19137</v>
      </c>
      <c r="S5" s="296">
        <v>18169</v>
      </c>
    </row>
    <row r="6" spans="1:19" ht="20.100000000000001" customHeight="1" thickBot="1" x14ac:dyDescent="0.3">
      <c r="A6" s="341" t="s">
        <v>111</v>
      </c>
      <c r="B6" s="297" t="s">
        <v>25</v>
      </c>
      <c r="C6" s="340" t="s">
        <v>87</v>
      </c>
      <c r="D6" s="340" t="s">
        <v>87</v>
      </c>
      <c r="E6" s="343">
        <v>1511</v>
      </c>
      <c r="F6" s="343">
        <v>2354</v>
      </c>
      <c r="G6" s="343">
        <v>4182</v>
      </c>
      <c r="H6" s="340" t="s">
        <v>87</v>
      </c>
      <c r="I6" s="297" t="s">
        <v>87</v>
      </c>
      <c r="J6" s="297" t="s">
        <v>87</v>
      </c>
      <c r="K6" s="297" t="s">
        <v>87</v>
      </c>
      <c r="L6" s="297" t="s">
        <v>87</v>
      </c>
      <c r="M6" s="297" t="s">
        <v>87</v>
      </c>
      <c r="N6" s="297" t="s">
        <v>87</v>
      </c>
      <c r="O6" s="297" t="s">
        <v>87</v>
      </c>
      <c r="P6" s="297" t="s">
        <v>87</v>
      </c>
      <c r="Q6" s="297" t="s">
        <v>87</v>
      </c>
      <c r="R6" s="297" t="s">
        <v>87</v>
      </c>
      <c r="S6" s="297" t="s">
        <v>87</v>
      </c>
    </row>
    <row r="7" spans="1:19" ht="20.100000000000001" customHeight="1" thickBot="1" x14ac:dyDescent="0.3">
      <c r="A7" s="341"/>
      <c r="B7" s="297" t="s">
        <v>26</v>
      </c>
      <c r="C7" s="340" t="s">
        <v>87</v>
      </c>
      <c r="D7" s="340" t="s">
        <v>87</v>
      </c>
      <c r="E7" s="340">
        <v>800</v>
      </c>
      <c r="F7" s="343">
        <v>1133</v>
      </c>
      <c r="G7" s="343">
        <v>2239</v>
      </c>
      <c r="H7" s="340" t="s">
        <v>87</v>
      </c>
      <c r="I7" s="297" t="s">
        <v>87</v>
      </c>
      <c r="J7" s="297" t="s">
        <v>87</v>
      </c>
      <c r="K7" s="297" t="s">
        <v>87</v>
      </c>
      <c r="L7" s="297" t="s">
        <v>87</v>
      </c>
      <c r="M7" s="297" t="s">
        <v>87</v>
      </c>
      <c r="N7" s="297" t="s">
        <v>87</v>
      </c>
      <c r="O7" s="297" t="s">
        <v>87</v>
      </c>
      <c r="P7" s="297" t="s">
        <v>87</v>
      </c>
      <c r="Q7" s="297" t="s">
        <v>87</v>
      </c>
      <c r="R7" s="297" t="s">
        <v>87</v>
      </c>
      <c r="S7" s="297" t="s">
        <v>87</v>
      </c>
    </row>
    <row r="8" spans="1:19" ht="20.100000000000001" customHeight="1" thickBot="1" x14ac:dyDescent="0.3">
      <c r="A8" s="341" t="s">
        <v>28</v>
      </c>
      <c r="B8" s="297" t="s">
        <v>25</v>
      </c>
      <c r="C8" s="340" t="s">
        <v>87</v>
      </c>
      <c r="D8" s="340" t="s">
        <v>87</v>
      </c>
      <c r="E8" s="343">
        <v>45489</v>
      </c>
      <c r="F8" s="343">
        <v>20113</v>
      </c>
      <c r="G8" s="343">
        <v>22585</v>
      </c>
      <c r="H8" s="343">
        <v>29785</v>
      </c>
      <c r="I8" s="296">
        <v>28870</v>
      </c>
      <c r="J8" s="296">
        <v>27490</v>
      </c>
      <c r="K8" s="296">
        <v>26736</v>
      </c>
      <c r="L8" s="296">
        <v>24613</v>
      </c>
      <c r="M8" s="296">
        <v>24475</v>
      </c>
      <c r="N8" s="296">
        <v>24432</v>
      </c>
      <c r="O8" s="296">
        <v>24879</v>
      </c>
      <c r="P8" s="296">
        <v>25085</v>
      </c>
      <c r="Q8" s="296">
        <v>24883</v>
      </c>
      <c r="R8" s="296">
        <v>24529</v>
      </c>
      <c r="S8" s="296">
        <v>23103</v>
      </c>
    </row>
    <row r="9" spans="1:19" ht="20.100000000000001" customHeight="1" thickBot="1" x14ac:dyDescent="0.3">
      <c r="A9" s="341"/>
      <c r="B9" s="297" t="s">
        <v>26</v>
      </c>
      <c r="C9" s="340" t="s">
        <v>87</v>
      </c>
      <c r="D9" s="340" t="s">
        <v>87</v>
      </c>
      <c r="E9" s="343">
        <v>22509</v>
      </c>
      <c r="F9" s="343">
        <v>10027</v>
      </c>
      <c r="G9" s="343">
        <v>11301</v>
      </c>
      <c r="H9" s="343">
        <v>15417</v>
      </c>
      <c r="I9" s="296">
        <v>14802</v>
      </c>
      <c r="J9" s="296">
        <v>13963</v>
      </c>
      <c r="K9" s="296">
        <v>13841</v>
      </c>
      <c r="L9" s="296">
        <v>12568</v>
      </c>
      <c r="M9" s="296">
        <v>12471</v>
      </c>
      <c r="N9" s="296">
        <v>12575</v>
      </c>
      <c r="O9" s="296">
        <v>12635</v>
      </c>
      <c r="P9" s="296">
        <v>12881</v>
      </c>
      <c r="Q9" s="296">
        <v>12643</v>
      </c>
      <c r="R9" s="296">
        <v>12487</v>
      </c>
      <c r="S9" s="296">
        <v>11788</v>
      </c>
    </row>
    <row r="10" spans="1:19" ht="20.100000000000001" customHeight="1" thickBot="1" x14ac:dyDescent="0.3">
      <c r="A10" s="341" t="s">
        <v>189</v>
      </c>
      <c r="B10" s="297" t="s">
        <v>25</v>
      </c>
      <c r="C10" s="340" t="s">
        <v>87</v>
      </c>
      <c r="D10" s="340" t="s">
        <v>87</v>
      </c>
      <c r="E10" s="340" t="s">
        <v>87</v>
      </c>
      <c r="F10" s="343">
        <v>13292</v>
      </c>
      <c r="G10" s="343">
        <v>9855</v>
      </c>
      <c r="H10" s="343">
        <v>12394</v>
      </c>
      <c r="I10" s="296">
        <v>12747</v>
      </c>
      <c r="J10" s="296">
        <v>9873</v>
      </c>
      <c r="K10" s="296">
        <v>9972</v>
      </c>
      <c r="L10" s="296">
        <v>10033</v>
      </c>
      <c r="M10" s="296">
        <v>9559</v>
      </c>
      <c r="N10" s="296">
        <v>9663</v>
      </c>
      <c r="O10" s="296">
        <v>9466</v>
      </c>
      <c r="P10" s="296">
        <v>9795</v>
      </c>
      <c r="Q10" s="296">
        <v>9916</v>
      </c>
      <c r="R10" s="296">
        <v>9460</v>
      </c>
      <c r="S10" s="296">
        <v>9001</v>
      </c>
    </row>
    <row r="11" spans="1:19" ht="20.100000000000001" customHeight="1" thickBot="1" x14ac:dyDescent="0.3">
      <c r="A11" s="341"/>
      <c r="B11" s="297" t="s">
        <v>26</v>
      </c>
      <c r="C11" s="340" t="s">
        <v>87</v>
      </c>
      <c r="D11" s="340" t="s">
        <v>87</v>
      </c>
      <c r="E11" s="340" t="s">
        <v>87</v>
      </c>
      <c r="F11" s="343">
        <v>6279</v>
      </c>
      <c r="G11" s="343">
        <v>4687</v>
      </c>
      <c r="H11" s="343">
        <v>5832</v>
      </c>
      <c r="I11" s="296">
        <v>5955</v>
      </c>
      <c r="J11" s="296">
        <v>4713</v>
      </c>
      <c r="K11" s="296">
        <v>4556</v>
      </c>
      <c r="L11" s="296">
        <v>4795</v>
      </c>
      <c r="M11" s="296">
        <v>4576</v>
      </c>
      <c r="N11" s="296">
        <v>4575</v>
      </c>
      <c r="O11" s="296">
        <v>4557</v>
      </c>
      <c r="P11" s="296">
        <v>4649</v>
      </c>
      <c r="Q11" s="296">
        <v>4763</v>
      </c>
      <c r="R11" s="296">
        <v>4580</v>
      </c>
      <c r="S11" s="296">
        <v>4273</v>
      </c>
    </row>
    <row r="12" spans="1:19" ht="20.100000000000001" customHeight="1" thickBot="1" x14ac:dyDescent="0.3">
      <c r="A12" s="341" t="s">
        <v>190</v>
      </c>
      <c r="B12" s="297" t="s">
        <v>25</v>
      </c>
      <c r="C12" s="340" t="s">
        <v>87</v>
      </c>
      <c r="D12" s="340" t="s">
        <v>87</v>
      </c>
      <c r="E12" s="340" t="s">
        <v>87</v>
      </c>
      <c r="F12" s="340" t="s">
        <v>87</v>
      </c>
      <c r="G12" s="343">
        <v>7795</v>
      </c>
      <c r="H12" s="343">
        <v>6491</v>
      </c>
      <c r="I12" s="296">
        <v>6477</v>
      </c>
      <c r="J12" s="296">
        <v>5606</v>
      </c>
      <c r="K12" s="296">
        <v>5509</v>
      </c>
      <c r="L12" s="296">
        <v>4904</v>
      </c>
      <c r="M12" s="296">
        <v>4948</v>
      </c>
      <c r="N12" s="296">
        <v>4991</v>
      </c>
      <c r="O12" s="296">
        <v>5226</v>
      </c>
      <c r="P12" s="296">
        <v>5274</v>
      </c>
      <c r="Q12" s="296">
        <v>5282</v>
      </c>
      <c r="R12" s="296">
        <v>5231</v>
      </c>
      <c r="S12" s="296">
        <v>5104</v>
      </c>
    </row>
    <row r="13" spans="1:19" ht="20.100000000000001" customHeight="1" thickBot="1" x14ac:dyDescent="0.3">
      <c r="A13" s="341"/>
      <c r="B13" s="297" t="s">
        <v>26</v>
      </c>
      <c r="C13" s="340" t="s">
        <v>87</v>
      </c>
      <c r="D13" s="340" t="s">
        <v>87</v>
      </c>
      <c r="E13" s="340" t="s">
        <v>87</v>
      </c>
      <c r="F13" s="340" t="s">
        <v>87</v>
      </c>
      <c r="G13" s="343">
        <v>3160</v>
      </c>
      <c r="H13" s="343">
        <v>2260</v>
      </c>
      <c r="I13" s="296">
        <v>2346</v>
      </c>
      <c r="J13" s="296">
        <v>2080</v>
      </c>
      <c r="K13" s="296">
        <v>2191</v>
      </c>
      <c r="L13" s="296">
        <v>1899</v>
      </c>
      <c r="M13" s="296">
        <v>1859</v>
      </c>
      <c r="N13" s="296">
        <v>1914</v>
      </c>
      <c r="O13" s="296">
        <v>2092</v>
      </c>
      <c r="P13" s="296">
        <v>2084</v>
      </c>
      <c r="Q13" s="296">
        <v>2209</v>
      </c>
      <c r="R13" s="296">
        <v>2070</v>
      </c>
      <c r="S13" s="296">
        <v>2108</v>
      </c>
    </row>
    <row r="14" spans="1:19" ht="20.100000000000001" customHeight="1" thickBot="1" x14ac:dyDescent="0.3">
      <c r="A14" s="405" t="s">
        <v>247</v>
      </c>
      <c r="B14" s="405"/>
      <c r="C14" s="405"/>
      <c r="D14" s="405"/>
      <c r="E14" s="405"/>
      <c r="F14" s="405"/>
      <c r="G14" s="405"/>
      <c r="H14" s="405"/>
      <c r="I14" s="405"/>
      <c r="J14" s="405"/>
      <c r="K14" s="405"/>
      <c r="L14" s="405"/>
      <c r="M14" s="405"/>
      <c r="N14" s="405"/>
      <c r="O14" s="405"/>
      <c r="P14" s="405"/>
      <c r="Q14" s="405"/>
      <c r="R14" s="405"/>
      <c r="S14" s="405"/>
    </row>
    <row r="15" spans="1:19" ht="20.100000000000001" customHeight="1" thickBot="1" x14ac:dyDescent="0.3">
      <c r="A15" s="338" t="s">
        <v>3</v>
      </c>
      <c r="B15" s="300" t="s">
        <v>25</v>
      </c>
      <c r="C15" s="342">
        <v>13048</v>
      </c>
      <c r="D15" s="342">
        <v>36970</v>
      </c>
      <c r="E15" s="342">
        <v>40805</v>
      </c>
      <c r="F15" s="342">
        <v>37781</v>
      </c>
      <c r="G15" s="342">
        <v>38985</v>
      </c>
      <c r="H15" s="342">
        <v>50935</v>
      </c>
      <c r="I15" s="299">
        <v>45548</v>
      </c>
      <c r="J15" s="299">
        <v>48328</v>
      </c>
      <c r="K15" s="299">
        <v>43256</v>
      </c>
      <c r="L15" s="299">
        <v>42477</v>
      </c>
      <c r="M15" s="299">
        <v>39734</v>
      </c>
      <c r="N15" s="299">
        <v>39030</v>
      </c>
      <c r="O15" s="299">
        <v>39187</v>
      </c>
      <c r="P15" s="299">
        <v>39719</v>
      </c>
      <c r="Q15" s="299">
        <v>40231</v>
      </c>
      <c r="R15" s="299">
        <v>40189</v>
      </c>
      <c r="S15" s="299">
        <v>39375</v>
      </c>
    </row>
    <row r="16" spans="1:19" ht="20.100000000000001" customHeight="1" thickBot="1" x14ac:dyDescent="0.3">
      <c r="A16" s="338"/>
      <c r="B16" s="297" t="s">
        <v>26</v>
      </c>
      <c r="C16" s="343">
        <v>5597</v>
      </c>
      <c r="D16" s="343">
        <v>17701</v>
      </c>
      <c r="E16" s="343">
        <v>20743</v>
      </c>
      <c r="F16" s="343">
        <v>18341</v>
      </c>
      <c r="G16" s="343">
        <v>18752</v>
      </c>
      <c r="H16" s="343">
        <v>24538</v>
      </c>
      <c r="I16" s="296">
        <v>21867</v>
      </c>
      <c r="J16" s="296">
        <v>23228</v>
      </c>
      <c r="K16" s="296">
        <v>20893</v>
      </c>
      <c r="L16" s="296">
        <v>20702</v>
      </c>
      <c r="M16" s="296">
        <v>19335</v>
      </c>
      <c r="N16" s="296">
        <v>18878</v>
      </c>
      <c r="O16" s="296">
        <v>19097</v>
      </c>
      <c r="P16" s="296">
        <v>19347</v>
      </c>
      <c r="Q16" s="296">
        <v>19643</v>
      </c>
      <c r="R16" s="296">
        <v>19643</v>
      </c>
      <c r="S16" s="296">
        <v>19254</v>
      </c>
    </row>
    <row r="17" spans="1:19" ht="20.100000000000001" customHeight="1" thickBot="1" x14ac:dyDescent="0.3">
      <c r="A17" s="341" t="s">
        <v>111</v>
      </c>
      <c r="B17" s="297" t="s">
        <v>25</v>
      </c>
      <c r="C17" s="340" t="s">
        <v>87</v>
      </c>
      <c r="D17" s="340" t="s">
        <v>87</v>
      </c>
      <c r="E17" s="343">
        <v>1737</v>
      </c>
      <c r="F17" s="343">
        <v>2278</v>
      </c>
      <c r="G17" s="343">
        <v>3766</v>
      </c>
      <c r="H17" s="340" t="s">
        <v>87</v>
      </c>
      <c r="I17" s="297" t="s">
        <v>87</v>
      </c>
      <c r="J17" s="297" t="s">
        <v>87</v>
      </c>
      <c r="K17" s="297" t="s">
        <v>87</v>
      </c>
      <c r="L17" s="297" t="s">
        <v>87</v>
      </c>
      <c r="M17" s="297" t="s">
        <v>87</v>
      </c>
      <c r="N17" s="297" t="s">
        <v>87</v>
      </c>
      <c r="O17" s="297" t="s">
        <v>87</v>
      </c>
      <c r="P17" s="297" t="s">
        <v>87</v>
      </c>
      <c r="Q17" s="297" t="s">
        <v>87</v>
      </c>
      <c r="R17" s="297" t="s">
        <v>87</v>
      </c>
      <c r="S17" s="297" t="s">
        <v>87</v>
      </c>
    </row>
    <row r="18" spans="1:19" ht="20.100000000000001" customHeight="1" thickBot="1" x14ac:dyDescent="0.3">
      <c r="A18" s="341"/>
      <c r="B18" s="297" t="s">
        <v>26</v>
      </c>
      <c r="C18" s="340" t="s">
        <v>87</v>
      </c>
      <c r="D18" s="340" t="s">
        <v>87</v>
      </c>
      <c r="E18" s="340">
        <v>978</v>
      </c>
      <c r="F18" s="343">
        <v>1134</v>
      </c>
      <c r="G18" s="343">
        <v>1997</v>
      </c>
      <c r="H18" s="340" t="s">
        <v>87</v>
      </c>
      <c r="I18" s="297" t="s">
        <v>87</v>
      </c>
      <c r="J18" s="297" t="s">
        <v>87</v>
      </c>
      <c r="K18" s="297" t="s">
        <v>87</v>
      </c>
      <c r="L18" s="297" t="s">
        <v>87</v>
      </c>
      <c r="M18" s="297" t="s">
        <v>87</v>
      </c>
      <c r="N18" s="297" t="s">
        <v>87</v>
      </c>
      <c r="O18" s="297" t="s">
        <v>87</v>
      </c>
      <c r="P18" s="297" t="s">
        <v>87</v>
      </c>
      <c r="Q18" s="297" t="s">
        <v>87</v>
      </c>
      <c r="R18" s="297" t="s">
        <v>87</v>
      </c>
      <c r="S18" s="297" t="s">
        <v>87</v>
      </c>
    </row>
    <row r="19" spans="1:19" ht="20.100000000000001" customHeight="1" thickBot="1" x14ac:dyDescent="0.3">
      <c r="A19" s="341" t="s">
        <v>28</v>
      </c>
      <c r="B19" s="297" t="s">
        <v>25</v>
      </c>
      <c r="C19" s="340" t="s">
        <v>87</v>
      </c>
      <c r="D19" s="340" t="s">
        <v>87</v>
      </c>
      <c r="E19" s="343">
        <v>39068</v>
      </c>
      <c r="F19" s="343">
        <v>22336</v>
      </c>
      <c r="G19" s="343">
        <v>19939</v>
      </c>
      <c r="H19" s="343">
        <v>31296</v>
      </c>
      <c r="I19" s="296">
        <v>27671</v>
      </c>
      <c r="J19" s="296">
        <v>29241</v>
      </c>
      <c r="K19" s="296">
        <v>27719</v>
      </c>
      <c r="L19" s="296">
        <v>26976</v>
      </c>
      <c r="M19" s="296">
        <v>24915</v>
      </c>
      <c r="N19" s="296">
        <v>24645</v>
      </c>
      <c r="O19" s="296">
        <v>24704</v>
      </c>
      <c r="P19" s="296">
        <v>25310</v>
      </c>
      <c r="Q19" s="296">
        <v>25560</v>
      </c>
      <c r="R19" s="296">
        <v>25308</v>
      </c>
      <c r="S19" s="296">
        <v>25045</v>
      </c>
    </row>
    <row r="20" spans="1:19" ht="20.100000000000001" customHeight="1" thickBot="1" x14ac:dyDescent="0.3">
      <c r="A20" s="341"/>
      <c r="B20" s="297" t="s">
        <v>26</v>
      </c>
      <c r="C20" s="340" t="s">
        <v>87</v>
      </c>
      <c r="D20" s="340" t="s">
        <v>87</v>
      </c>
      <c r="E20" s="343">
        <v>19765</v>
      </c>
      <c r="F20" s="343">
        <v>11114</v>
      </c>
      <c r="G20" s="343">
        <v>10126</v>
      </c>
      <c r="H20" s="343">
        <v>16230</v>
      </c>
      <c r="I20" s="296">
        <v>14077</v>
      </c>
      <c r="J20" s="296">
        <v>15071</v>
      </c>
      <c r="K20" s="296">
        <v>14155</v>
      </c>
      <c r="L20" s="296">
        <v>14020</v>
      </c>
      <c r="M20" s="296">
        <v>12760</v>
      </c>
      <c r="N20" s="296">
        <v>12599</v>
      </c>
      <c r="O20" s="296">
        <v>12740</v>
      </c>
      <c r="P20" s="296">
        <v>12918</v>
      </c>
      <c r="Q20" s="296">
        <v>13190</v>
      </c>
      <c r="R20" s="296">
        <v>12900</v>
      </c>
      <c r="S20" s="296">
        <v>12877</v>
      </c>
    </row>
    <row r="21" spans="1:19" ht="20.100000000000001" customHeight="1" thickBot="1" x14ac:dyDescent="0.3">
      <c r="A21" s="341" t="s">
        <v>189</v>
      </c>
      <c r="B21" s="297" t="s">
        <v>25</v>
      </c>
      <c r="C21" s="340" t="s">
        <v>87</v>
      </c>
      <c r="D21" s="340" t="s">
        <v>87</v>
      </c>
      <c r="E21" s="340" t="s">
        <v>87</v>
      </c>
      <c r="F21" s="343">
        <v>13167</v>
      </c>
      <c r="G21" s="343">
        <v>9472</v>
      </c>
      <c r="H21" s="343">
        <v>12978</v>
      </c>
      <c r="I21" s="296">
        <v>12132</v>
      </c>
      <c r="J21" s="296">
        <v>12973</v>
      </c>
      <c r="K21" s="296">
        <v>10141</v>
      </c>
      <c r="L21" s="296">
        <v>10248</v>
      </c>
      <c r="M21" s="296">
        <v>10170</v>
      </c>
      <c r="N21" s="296">
        <v>9710</v>
      </c>
      <c r="O21" s="296">
        <v>9760</v>
      </c>
      <c r="P21" s="296">
        <v>9474</v>
      </c>
      <c r="Q21" s="296">
        <v>9767</v>
      </c>
      <c r="R21" s="296">
        <v>9934</v>
      </c>
      <c r="S21" s="296">
        <v>9396</v>
      </c>
    </row>
    <row r="22" spans="1:19" ht="20.100000000000001" customHeight="1" thickBot="1" x14ac:dyDescent="0.3">
      <c r="A22" s="341"/>
      <c r="B22" s="297" t="s">
        <v>26</v>
      </c>
      <c r="C22" s="340" t="s">
        <v>87</v>
      </c>
      <c r="D22" s="340" t="s">
        <v>87</v>
      </c>
      <c r="E22" s="340" t="s">
        <v>87</v>
      </c>
      <c r="F22" s="343">
        <v>6093</v>
      </c>
      <c r="G22" s="343">
        <v>4270</v>
      </c>
      <c r="H22" s="343">
        <v>6023</v>
      </c>
      <c r="I22" s="296">
        <v>5695</v>
      </c>
      <c r="J22" s="296">
        <v>5988</v>
      </c>
      <c r="K22" s="296">
        <v>4791</v>
      </c>
      <c r="L22" s="296">
        <v>4651</v>
      </c>
      <c r="M22" s="296">
        <v>4808</v>
      </c>
      <c r="N22" s="296">
        <v>4584</v>
      </c>
      <c r="O22" s="296">
        <v>4598</v>
      </c>
      <c r="P22" s="296">
        <v>4486</v>
      </c>
      <c r="Q22" s="296">
        <v>4573</v>
      </c>
      <c r="R22" s="296">
        <v>4732</v>
      </c>
      <c r="S22" s="296">
        <v>4479</v>
      </c>
    </row>
    <row r="23" spans="1:19" ht="20.100000000000001" customHeight="1" thickBot="1" x14ac:dyDescent="0.3">
      <c r="A23" s="341" t="s">
        <v>190</v>
      </c>
      <c r="B23" s="297" t="s">
        <v>25</v>
      </c>
      <c r="C23" s="340" t="s">
        <v>87</v>
      </c>
      <c r="D23" s="340" t="s">
        <v>87</v>
      </c>
      <c r="E23" s="340" t="s">
        <v>87</v>
      </c>
      <c r="F23" s="340" t="s">
        <v>87</v>
      </c>
      <c r="G23" s="343">
        <v>5808</v>
      </c>
      <c r="H23" s="343">
        <v>6661</v>
      </c>
      <c r="I23" s="296">
        <v>5745</v>
      </c>
      <c r="J23" s="296">
        <v>6114</v>
      </c>
      <c r="K23" s="296">
        <v>5396</v>
      </c>
      <c r="L23" s="296">
        <v>5253</v>
      </c>
      <c r="M23" s="296">
        <v>4649</v>
      </c>
      <c r="N23" s="296">
        <v>4675</v>
      </c>
      <c r="O23" s="296">
        <v>4723</v>
      </c>
      <c r="P23" s="296">
        <v>4935</v>
      </c>
      <c r="Q23" s="296">
        <v>4904</v>
      </c>
      <c r="R23" s="296">
        <v>4947</v>
      </c>
      <c r="S23" s="296">
        <v>4934</v>
      </c>
    </row>
    <row r="24" spans="1:19" ht="20.100000000000001" customHeight="1" thickBot="1" x14ac:dyDescent="0.3">
      <c r="A24" s="341"/>
      <c r="B24" s="297" t="s">
        <v>26</v>
      </c>
      <c r="C24" s="340" t="s">
        <v>87</v>
      </c>
      <c r="D24" s="340" t="s">
        <v>87</v>
      </c>
      <c r="E24" s="340" t="s">
        <v>87</v>
      </c>
      <c r="F24" s="340" t="s">
        <v>87</v>
      </c>
      <c r="G24" s="343">
        <v>2359</v>
      </c>
      <c r="H24" s="343">
        <v>2285</v>
      </c>
      <c r="I24" s="296">
        <v>2095</v>
      </c>
      <c r="J24" s="296">
        <v>2169</v>
      </c>
      <c r="K24" s="296">
        <v>1947</v>
      </c>
      <c r="L24" s="296">
        <v>2031</v>
      </c>
      <c r="M24" s="296">
        <v>1767</v>
      </c>
      <c r="N24" s="296">
        <v>1695</v>
      </c>
      <c r="O24" s="296">
        <v>1759</v>
      </c>
      <c r="P24" s="296">
        <v>1943</v>
      </c>
      <c r="Q24" s="296">
        <v>1880</v>
      </c>
      <c r="R24" s="296">
        <v>2011</v>
      </c>
      <c r="S24" s="296">
        <v>1898</v>
      </c>
    </row>
    <row r="25" spans="1:19" ht="20.100000000000001" customHeight="1" thickBot="1" x14ac:dyDescent="0.3">
      <c r="A25" s="405" t="s">
        <v>248</v>
      </c>
      <c r="B25" s="405"/>
      <c r="C25" s="405"/>
      <c r="D25" s="405"/>
      <c r="E25" s="405"/>
      <c r="F25" s="405"/>
      <c r="G25" s="405"/>
      <c r="H25" s="405"/>
      <c r="I25" s="405"/>
      <c r="J25" s="405"/>
      <c r="K25" s="405"/>
      <c r="L25" s="405"/>
      <c r="M25" s="405"/>
      <c r="N25" s="405"/>
      <c r="O25" s="405"/>
      <c r="P25" s="405"/>
      <c r="Q25" s="405"/>
      <c r="R25" s="405"/>
      <c r="S25" s="405"/>
    </row>
    <row r="26" spans="1:19" ht="20.100000000000001" customHeight="1" thickBot="1" x14ac:dyDescent="0.3">
      <c r="A26" s="338" t="s">
        <v>3</v>
      </c>
      <c r="B26" s="300" t="s">
        <v>25</v>
      </c>
      <c r="C26" s="342">
        <v>9333</v>
      </c>
      <c r="D26" s="342">
        <v>30485</v>
      </c>
      <c r="E26" s="342">
        <v>34803</v>
      </c>
      <c r="F26" s="342">
        <v>36354</v>
      </c>
      <c r="G26" s="342">
        <v>43486</v>
      </c>
      <c r="H26" s="342">
        <v>53178</v>
      </c>
      <c r="I26" s="299">
        <v>46715</v>
      </c>
      <c r="J26" s="299">
        <v>46712</v>
      </c>
      <c r="K26" s="299">
        <v>49202</v>
      </c>
      <c r="L26" s="299">
        <v>44250</v>
      </c>
      <c r="M26" s="299">
        <v>43409</v>
      </c>
      <c r="N26" s="299">
        <v>40532</v>
      </c>
      <c r="O26" s="299">
        <v>39733</v>
      </c>
      <c r="P26" s="299">
        <v>39909</v>
      </c>
      <c r="Q26" s="299">
        <v>40023</v>
      </c>
      <c r="R26" s="299">
        <v>40533</v>
      </c>
      <c r="S26" s="299">
        <v>40508</v>
      </c>
    </row>
    <row r="27" spans="1:19" ht="20.100000000000001" customHeight="1" thickBot="1" x14ac:dyDescent="0.3">
      <c r="A27" s="338"/>
      <c r="B27" s="297" t="s">
        <v>26</v>
      </c>
      <c r="C27" s="343">
        <v>3710</v>
      </c>
      <c r="D27" s="343">
        <v>15071</v>
      </c>
      <c r="E27" s="343">
        <v>17860</v>
      </c>
      <c r="F27" s="343">
        <v>17779</v>
      </c>
      <c r="G27" s="343">
        <v>20739</v>
      </c>
      <c r="H27" s="343">
        <v>25474</v>
      </c>
      <c r="I27" s="296">
        <v>22562</v>
      </c>
      <c r="J27" s="296">
        <v>22334</v>
      </c>
      <c r="K27" s="296">
        <v>23555</v>
      </c>
      <c r="L27" s="296">
        <v>21244</v>
      </c>
      <c r="M27" s="296">
        <v>21017</v>
      </c>
      <c r="N27" s="296">
        <v>19661</v>
      </c>
      <c r="O27" s="296">
        <v>19145</v>
      </c>
      <c r="P27" s="296">
        <v>19389</v>
      </c>
      <c r="Q27" s="296">
        <v>19419</v>
      </c>
      <c r="R27" s="296">
        <v>19711</v>
      </c>
      <c r="S27" s="296">
        <v>19753</v>
      </c>
    </row>
    <row r="28" spans="1:19" ht="20.100000000000001" customHeight="1" thickBot="1" x14ac:dyDescent="0.3">
      <c r="A28" s="341" t="s">
        <v>111</v>
      </c>
      <c r="B28" s="297" t="s">
        <v>25</v>
      </c>
      <c r="C28" s="340" t="s">
        <v>87</v>
      </c>
      <c r="D28" s="340" t="s">
        <v>87</v>
      </c>
      <c r="E28" s="340" t="s">
        <v>87</v>
      </c>
      <c r="F28" s="343">
        <v>2228</v>
      </c>
      <c r="G28" s="343">
        <v>4329</v>
      </c>
      <c r="H28" s="340" t="s">
        <v>87</v>
      </c>
      <c r="I28" s="297" t="s">
        <v>87</v>
      </c>
      <c r="J28" s="297" t="s">
        <v>87</v>
      </c>
      <c r="K28" s="297" t="s">
        <v>87</v>
      </c>
      <c r="L28" s="297" t="s">
        <v>87</v>
      </c>
      <c r="M28" s="297" t="s">
        <v>87</v>
      </c>
      <c r="N28" s="297" t="s">
        <v>87</v>
      </c>
      <c r="O28" s="297" t="s">
        <v>87</v>
      </c>
      <c r="P28" s="297" t="s">
        <v>87</v>
      </c>
      <c r="Q28" s="297" t="s">
        <v>87</v>
      </c>
      <c r="R28" s="297" t="s">
        <v>87</v>
      </c>
      <c r="S28" s="297" t="s">
        <v>87</v>
      </c>
    </row>
    <row r="29" spans="1:19" ht="20.100000000000001" customHeight="1" thickBot="1" x14ac:dyDescent="0.3">
      <c r="A29" s="341"/>
      <c r="B29" s="297" t="s">
        <v>26</v>
      </c>
      <c r="C29" s="340" t="s">
        <v>87</v>
      </c>
      <c r="D29" s="340" t="s">
        <v>87</v>
      </c>
      <c r="E29" s="340" t="s">
        <v>87</v>
      </c>
      <c r="F29" s="343">
        <v>1092</v>
      </c>
      <c r="G29" s="343">
        <v>2262</v>
      </c>
      <c r="H29" s="340" t="s">
        <v>87</v>
      </c>
      <c r="I29" s="297" t="s">
        <v>87</v>
      </c>
      <c r="J29" s="297" t="s">
        <v>87</v>
      </c>
      <c r="K29" s="297" t="s">
        <v>87</v>
      </c>
      <c r="L29" s="297" t="s">
        <v>87</v>
      </c>
      <c r="M29" s="297" t="s">
        <v>87</v>
      </c>
      <c r="N29" s="297" t="s">
        <v>87</v>
      </c>
      <c r="O29" s="297" t="s">
        <v>87</v>
      </c>
      <c r="P29" s="297" t="s">
        <v>87</v>
      </c>
      <c r="Q29" s="297" t="s">
        <v>87</v>
      </c>
      <c r="R29" s="297" t="s">
        <v>87</v>
      </c>
      <c r="S29" s="297" t="s">
        <v>87</v>
      </c>
    </row>
    <row r="30" spans="1:19" ht="20.100000000000001" customHeight="1" thickBot="1" x14ac:dyDescent="0.3">
      <c r="A30" s="341" t="s">
        <v>28</v>
      </c>
      <c r="B30" s="297" t="s">
        <v>25</v>
      </c>
      <c r="C30" s="340" t="s">
        <v>87</v>
      </c>
      <c r="D30" s="340" t="s">
        <v>87</v>
      </c>
      <c r="E30" s="340" t="s">
        <v>87</v>
      </c>
      <c r="F30" s="343">
        <v>21503</v>
      </c>
      <c r="G30" s="343">
        <v>22573</v>
      </c>
      <c r="H30" s="343">
        <v>32933</v>
      </c>
      <c r="I30" s="296">
        <v>28897</v>
      </c>
      <c r="J30" s="296">
        <v>28619</v>
      </c>
      <c r="K30" s="296">
        <v>30007</v>
      </c>
      <c r="L30" s="296">
        <v>28387</v>
      </c>
      <c r="M30" s="296">
        <v>27750</v>
      </c>
      <c r="N30" s="296">
        <v>25619</v>
      </c>
      <c r="O30" s="296">
        <v>25215</v>
      </c>
      <c r="P30" s="296">
        <v>25353</v>
      </c>
      <c r="Q30" s="296">
        <v>25766</v>
      </c>
      <c r="R30" s="296">
        <v>26061</v>
      </c>
      <c r="S30" s="296">
        <v>25707</v>
      </c>
    </row>
    <row r="31" spans="1:19" ht="20.100000000000001" customHeight="1" thickBot="1" x14ac:dyDescent="0.3">
      <c r="A31" s="341"/>
      <c r="B31" s="297" t="s">
        <v>26</v>
      </c>
      <c r="C31" s="340" t="s">
        <v>87</v>
      </c>
      <c r="D31" s="340" t="s">
        <v>87</v>
      </c>
      <c r="E31" s="340" t="s">
        <v>87</v>
      </c>
      <c r="F31" s="343">
        <v>10790</v>
      </c>
      <c r="G31" s="343">
        <v>11353</v>
      </c>
      <c r="H31" s="343">
        <v>17140</v>
      </c>
      <c r="I31" s="296">
        <v>15016</v>
      </c>
      <c r="J31" s="296">
        <v>14607</v>
      </c>
      <c r="K31" s="296">
        <v>15530</v>
      </c>
      <c r="L31" s="296">
        <v>14519</v>
      </c>
      <c r="M31" s="296">
        <v>14399</v>
      </c>
      <c r="N31" s="296">
        <v>13121</v>
      </c>
      <c r="O31" s="296">
        <v>12898</v>
      </c>
      <c r="P31" s="296">
        <v>13087</v>
      </c>
      <c r="Q31" s="296">
        <v>13200</v>
      </c>
      <c r="R31" s="296">
        <v>13469</v>
      </c>
      <c r="S31" s="296">
        <v>13174</v>
      </c>
    </row>
    <row r="32" spans="1:19" ht="20.100000000000001" customHeight="1" thickBot="1" x14ac:dyDescent="0.3">
      <c r="A32" s="341" t="s">
        <v>189</v>
      </c>
      <c r="B32" s="297" t="s">
        <v>25</v>
      </c>
      <c r="C32" s="340" t="s">
        <v>87</v>
      </c>
      <c r="D32" s="340" t="s">
        <v>87</v>
      </c>
      <c r="E32" s="340" t="s">
        <v>87</v>
      </c>
      <c r="F32" s="343">
        <v>12623</v>
      </c>
      <c r="G32" s="343">
        <v>10609</v>
      </c>
      <c r="H32" s="343">
        <v>14048</v>
      </c>
      <c r="I32" s="296">
        <v>12144</v>
      </c>
      <c r="J32" s="296">
        <v>12447</v>
      </c>
      <c r="K32" s="296">
        <v>13222</v>
      </c>
      <c r="L32" s="296">
        <v>10614</v>
      </c>
      <c r="M32" s="296">
        <v>10504</v>
      </c>
      <c r="N32" s="296">
        <v>10378</v>
      </c>
      <c r="O32" s="296">
        <v>9899</v>
      </c>
      <c r="P32" s="296">
        <v>9874</v>
      </c>
      <c r="Q32" s="296">
        <v>9377</v>
      </c>
      <c r="R32" s="296">
        <v>9613</v>
      </c>
      <c r="S32" s="296">
        <v>9923</v>
      </c>
    </row>
    <row r="33" spans="1:19" ht="20.100000000000001" customHeight="1" thickBot="1" x14ac:dyDescent="0.3">
      <c r="A33" s="341"/>
      <c r="B33" s="297" t="s">
        <v>26</v>
      </c>
      <c r="C33" s="340" t="s">
        <v>87</v>
      </c>
      <c r="D33" s="340" t="s">
        <v>87</v>
      </c>
      <c r="E33" s="340" t="s">
        <v>87</v>
      </c>
      <c r="F33" s="343">
        <v>5897</v>
      </c>
      <c r="G33" s="343">
        <v>4738</v>
      </c>
      <c r="H33" s="343">
        <v>6287</v>
      </c>
      <c r="I33" s="296">
        <v>5554</v>
      </c>
      <c r="J33" s="296">
        <v>5698</v>
      </c>
      <c r="K33" s="296">
        <v>5927</v>
      </c>
      <c r="L33" s="296">
        <v>4870</v>
      </c>
      <c r="M33" s="296">
        <v>4654</v>
      </c>
      <c r="N33" s="296">
        <v>4816</v>
      </c>
      <c r="O33" s="296">
        <v>4569</v>
      </c>
      <c r="P33" s="296">
        <v>4562</v>
      </c>
      <c r="Q33" s="296">
        <v>4315</v>
      </c>
      <c r="R33" s="296">
        <v>4385</v>
      </c>
      <c r="S33" s="296">
        <v>4598</v>
      </c>
    </row>
    <row r="34" spans="1:19" ht="20.100000000000001" customHeight="1" thickBot="1" x14ac:dyDescent="0.3">
      <c r="A34" s="341" t="s">
        <v>190</v>
      </c>
      <c r="B34" s="297" t="s">
        <v>25</v>
      </c>
      <c r="C34" s="340" t="s">
        <v>87</v>
      </c>
      <c r="D34" s="340" t="s">
        <v>87</v>
      </c>
      <c r="E34" s="340" t="s">
        <v>87</v>
      </c>
      <c r="F34" s="340" t="s">
        <v>87</v>
      </c>
      <c r="G34" s="343">
        <v>5975</v>
      </c>
      <c r="H34" s="343">
        <v>6197</v>
      </c>
      <c r="I34" s="296">
        <v>5674</v>
      </c>
      <c r="J34" s="296">
        <v>5646</v>
      </c>
      <c r="K34" s="296">
        <v>5973</v>
      </c>
      <c r="L34" s="296">
        <v>5249</v>
      </c>
      <c r="M34" s="296">
        <v>5155</v>
      </c>
      <c r="N34" s="296">
        <v>4535</v>
      </c>
      <c r="O34" s="296">
        <v>4619</v>
      </c>
      <c r="P34" s="296">
        <v>4682</v>
      </c>
      <c r="Q34" s="296">
        <v>4880</v>
      </c>
      <c r="R34" s="296">
        <v>4859</v>
      </c>
      <c r="S34" s="296">
        <v>4878</v>
      </c>
    </row>
    <row r="35" spans="1:19" ht="20.100000000000001" customHeight="1" thickBot="1" x14ac:dyDescent="0.3">
      <c r="A35" s="341"/>
      <c r="B35" s="297" t="s">
        <v>26</v>
      </c>
      <c r="C35" s="340" t="s">
        <v>87</v>
      </c>
      <c r="D35" s="340" t="s">
        <v>87</v>
      </c>
      <c r="E35" s="340" t="s">
        <v>87</v>
      </c>
      <c r="F35" s="340" t="s">
        <v>87</v>
      </c>
      <c r="G35" s="343">
        <v>2386</v>
      </c>
      <c r="H35" s="343">
        <v>2047</v>
      </c>
      <c r="I35" s="296">
        <v>1992</v>
      </c>
      <c r="J35" s="296">
        <v>2029</v>
      </c>
      <c r="K35" s="296">
        <v>2098</v>
      </c>
      <c r="L35" s="296">
        <v>1855</v>
      </c>
      <c r="M35" s="296">
        <v>1964</v>
      </c>
      <c r="N35" s="296">
        <v>1724</v>
      </c>
      <c r="O35" s="296">
        <v>1678</v>
      </c>
      <c r="P35" s="296">
        <v>1740</v>
      </c>
      <c r="Q35" s="296">
        <v>1904</v>
      </c>
      <c r="R35" s="296">
        <v>1857</v>
      </c>
      <c r="S35" s="296">
        <v>1981</v>
      </c>
    </row>
    <row r="36" spans="1:19" ht="20.100000000000001" customHeight="1" thickBot="1" x14ac:dyDescent="0.3">
      <c r="A36" s="405" t="s">
        <v>249</v>
      </c>
      <c r="B36" s="405"/>
      <c r="C36" s="405"/>
      <c r="D36" s="405"/>
      <c r="E36" s="405"/>
      <c r="F36" s="405"/>
      <c r="G36" s="405"/>
      <c r="H36" s="405"/>
      <c r="I36" s="405"/>
      <c r="J36" s="405"/>
      <c r="K36" s="405"/>
      <c r="L36" s="405"/>
      <c r="M36" s="405"/>
      <c r="N36" s="405"/>
      <c r="O36" s="405"/>
      <c r="P36" s="405"/>
      <c r="Q36" s="405"/>
      <c r="R36" s="405"/>
      <c r="S36" s="405"/>
    </row>
    <row r="37" spans="1:19" ht="20.100000000000001" customHeight="1" thickBot="1" x14ac:dyDescent="0.3">
      <c r="A37" s="338" t="s">
        <v>3</v>
      </c>
      <c r="B37" s="300" t="s">
        <v>25</v>
      </c>
      <c r="C37" s="342">
        <v>7700</v>
      </c>
      <c r="D37" s="342">
        <v>27750</v>
      </c>
      <c r="E37" s="342">
        <v>32925</v>
      </c>
      <c r="F37" s="342">
        <v>39097</v>
      </c>
      <c r="G37" s="342">
        <v>41111</v>
      </c>
      <c r="H37" s="342">
        <v>52073</v>
      </c>
      <c r="I37" s="299">
        <v>49190</v>
      </c>
      <c r="J37" s="299">
        <v>45183</v>
      </c>
      <c r="K37" s="299">
        <v>45413</v>
      </c>
      <c r="L37" s="299">
        <v>47869</v>
      </c>
      <c r="M37" s="299">
        <v>43031</v>
      </c>
      <c r="N37" s="299">
        <v>42238</v>
      </c>
      <c r="O37" s="299">
        <v>39522</v>
      </c>
      <c r="P37" s="299">
        <v>38809</v>
      </c>
      <c r="Q37" s="299">
        <v>39221</v>
      </c>
      <c r="R37" s="299">
        <v>39379</v>
      </c>
      <c r="S37" s="299">
        <v>39686</v>
      </c>
    </row>
    <row r="38" spans="1:19" ht="20.100000000000001" customHeight="1" thickBot="1" x14ac:dyDescent="0.3">
      <c r="A38" s="338"/>
      <c r="B38" s="297" t="s">
        <v>26</v>
      </c>
      <c r="C38" s="343">
        <v>2744</v>
      </c>
      <c r="D38" s="343">
        <v>13644</v>
      </c>
      <c r="E38" s="343">
        <v>16856</v>
      </c>
      <c r="F38" s="343">
        <v>19210</v>
      </c>
      <c r="G38" s="343">
        <v>19603</v>
      </c>
      <c r="H38" s="343">
        <v>25291</v>
      </c>
      <c r="I38" s="296">
        <v>23882</v>
      </c>
      <c r="J38" s="296">
        <v>21976</v>
      </c>
      <c r="K38" s="296">
        <v>21813</v>
      </c>
      <c r="L38" s="296">
        <v>23079</v>
      </c>
      <c r="M38" s="296">
        <v>20815</v>
      </c>
      <c r="N38" s="296">
        <v>20535</v>
      </c>
      <c r="O38" s="296">
        <v>19266</v>
      </c>
      <c r="P38" s="296">
        <v>18794</v>
      </c>
      <c r="Q38" s="296">
        <v>19122</v>
      </c>
      <c r="R38" s="296">
        <v>19158</v>
      </c>
      <c r="S38" s="296">
        <v>19372</v>
      </c>
    </row>
    <row r="39" spans="1:19" ht="20.100000000000001" customHeight="1" thickBot="1" x14ac:dyDescent="0.3">
      <c r="A39" s="341" t="s">
        <v>111</v>
      </c>
      <c r="B39" s="297" t="s">
        <v>25</v>
      </c>
      <c r="C39" s="340" t="s">
        <v>87</v>
      </c>
      <c r="D39" s="340" t="s">
        <v>87</v>
      </c>
      <c r="E39" s="340" t="s">
        <v>87</v>
      </c>
      <c r="F39" s="343">
        <v>2167</v>
      </c>
      <c r="G39" s="343">
        <v>4100</v>
      </c>
      <c r="H39" s="340" t="s">
        <v>87</v>
      </c>
      <c r="I39" s="297" t="s">
        <v>87</v>
      </c>
      <c r="J39" s="297" t="s">
        <v>87</v>
      </c>
      <c r="K39" s="297" t="s">
        <v>87</v>
      </c>
      <c r="L39" s="297" t="s">
        <v>87</v>
      </c>
      <c r="M39" s="297" t="s">
        <v>87</v>
      </c>
      <c r="N39" s="297" t="s">
        <v>87</v>
      </c>
      <c r="O39" s="297" t="s">
        <v>87</v>
      </c>
      <c r="P39" s="297" t="s">
        <v>87</v>
      </c>
      <c r="Q39" s="297" t="s">
        <v>87</v>
      </c>
      <c r="R39" s="297" t="s">
        <v>87</v>
      </c>
      <c r="S39" s="297" t="s">
        <v>87</v>
      </c>
    </row>
    <row r="40" spans="1:19" ht="20.100000000000001" customHeight="1" thickBot="1" x14ac:dyDescent="0.3">
      <c r="A40" s="341"/>
      <c r="B40" s="297" t="s">
        <v>26</v>
      </c>
      <c r="C40" s="340" t="s">
        <v>87</v>
      </c>
      <c r="D40" s="340" t="s">
        <v>87</v>
      </c>
      <c r="E40" s="340" t="s">
        <v>87</v>
      </c>
      <c r="F40" s="343">
        <v>1071</v>
      </c>
      <c r="G40" s="343">
        <v>2239</v>
      </c>
      <c r="H40" s="340" t="s">
        <v>87</v>
      </c>
      <c r="I40" s="297" t="s">
        <v>87</v>
      </c>
      <c r="J40" s="297" t="s">
        <v>87</v>
      </c>
      <c r="K40" s="297" t="s">
        <v>87</v>
      </c>
      <c r="L40" s="297" t="s">
        <v>87</v>
      </c>
      <c r="M40" s="297" t="s">
        <v>87</v>
      </c>
      <c r="N40" s="297" t="s">
        <v>87</v>
      </c>
      <c r="O40" s="297" t="s">
        <v>87</v>
      </c>
      <c r="P40" s="297" t="s">
        <v>87</v>
      </c>
      <c r="Q40" s="297" t="s">
        <v>87</v>
      </c>
      <c r="R40" s="297" t="s">
        <v>87</v>
      </c>
      <c r="S40" s="297" t="s">
        <v>87</v>
      </c>
    </row>
    <row r="41" spans="1:19" ht="20.100000000000001" customHeight="1" thickBot="1" x14ac:dyDescent="0.3">
      <c r="A41" s="341" t="s">
        <v>28</v>
      </c>
      <c r="B41" s="297" t="s">
        <v>25</v>
      </c>
      <c r="C41" s="340" t="s">
        <v>87</v>
      </c>
      <c r="D41" s="340" t="s">
        <v>87</v>
      </c>
      <c r="E41" s="340" t="s">
        <v>87</v>
      </c>
      <c r="F41" s="343">
        <v>23733</v>
      </c>
      <c r="G41" s="343">
        <v>21299</v>
      </c>
      <c r="H41" s="343">
        <v>28356</v>
      </c>
      <c r="I41" s="296">
        <v>30585</v>
      </c>
      <c r="J41" s="296">
        <v>28293</v>
      </c>
      <c r="K41" s="296">
        <v>28115</v>
      </c>
      <c r="L41" s="296">
        <v>29444</v>
      </c>
      <c r="M41" s="296">
        <v>27780</v>
      </c>
      <c r="N41" s="296">
        <v>27173</v>
      </c>
      <c r="O41" s="296">
        <v>25217</v>
      </c>
      <c r="P41" s="296">
        <v>24847</v>
      </c>
      <c r="Q41" s="296">
        <v>25097</v>
      </c>
      <c r="R41" s="296">
        <v>25517</v>
      </c>
      <c r="S41" s="296">
        <v>25692</v>
      </c>
    </row>
    <row r="42" spans="1:19" ht="20.100000000000001" customHeight="1" thickBot="1" x14ac:dyDescent="0.3">
      <c r="A42" s="341"/>
      <c r="B42" s="297" t="s">
        <v>26</v>
      </c>
      <c r="C42" s="340" t="s">
        <v>87</v>
      </c>
      <c r="D42" s="340" t="s">
        <v>87</v>
      </c>
      <c r="E42" s="340" t="s">
        <v>87</v>
      </c>
      <c r="F42" s="343">
        <v>11890</v>
      </c>
      <c r="G42" s="343">
        <v>10797</v>
      </c>
      <c r="H42" s="343">
        <v>14509</v>
      </c>
      <c r="I42" s="296">
        <v>16045</v>
      </c>
      <c r="J42" s="296">
        <v>14781</v>
      </c>
      <c r="K42" s="296">
        <v>14411</v>
      </c>
      <c r="L42" s="296">
        <v>15311</v>
      </c>
      <c r="M42" s="296">
        <v>14311</v>
      </c>
      <c r="N42" s="296">
        <v>14149</v>
      </c>
      <c r="O42" s="296">
        <v>12956</v>
      </c>
      <c r="P42" s="296">
        <v>12749</v>
      </c>
      <c r="Q42" s="296">
        <v>12964</v>
      </c>
      <c r="R42" s="296">
        <v>13092</v>
      </c>
      <c r="S42" s="296">
        <v>13301</v>
      </c>
    </row>
    <row r="43" spans="1:19" ht="20.100000000000001" customHeight="1" thickBot="1" x14ac:dyDescent="0.3">
      <c r="A43" s="341" t="s">
        <v>189</v>
      </c>
      <c r="B43" s="297" t="s">
        <v>25</v>
      </c>
      <c r="C43" s="340" t="s">
        <v>87</v>
      </c>
      <c r="D43" s="340" t="s">
        <v>87</v>
      </c>
      <c r="E43" s="340" t="s">
        <v>87</v>
      </c>
      <c r="F43" s="343">
        <v>13197</v>
      </c>
      <c r="G43" s="343">
        <v>10058</v>
      </c>
      <c r="H43" s="343">
        <v>13003</v>
      </c>
      <c r="I43" s="296">
        <v>12776</v>
      </c>
      <c r="J43" s="296">
        <v>11446</v>
      </c>
      <c r="K43" s="296">
        <v>11784</v>
      </c>
      <c r="L43" s="296">
        <v>12533</v>
      </c>
      <c r="M43" s="296">
        <v>10093</v>
      </c>
      <c r="N43" s="296">
        <v>9979</v>
      </c>
      <c r="O43" s="296">
        <v>9829</v>
      </c>
      <c r="P43" s="296">
        <v>9402</v>
      </c>
      <c r="Q43" s="296">
        <v>9475</v>
      </c>
      <c r="R43" s="296">
        <v>9079</v>
      </c>
      <c r="S43" s="296">
        <v>9231</v>
      </c>
    </row>
    <row r="44" spans="1:19" ht="20.100000000000001" customHeight="1" thickBot="1" x14ac:dyDescent="0.3">
      <c r="A44" s="341"/>
      <c r="B44" s="297" t="s">
        <v>26</v>
      </c>
      <c r="C44" s="340" t="s">
        <v>87</v>
      </c>
      <c r="D44" s="340" t="s">
        <v>87</v>
      </c>
      <c r="E44" s="340" t="s">
        <v>87</v>
      </c>
      <c r="F44" s="343">
        <v>6249</v>
      </c>
      <c r="G44" s="343">
        <v>4457</v>
      </c>
      <c r="H44" s="343">
        <v>5931</v>
      </c>
      <c r="I44" s="296">
        <v>5862</v>
      </c>
      <c r="J44" s="296">
        <v>5292</v>
      </c>
      <c r="K44" s="296">
        <v>5436</v>
      </c>
      <c r="L44" s="296">
        <v>5694</v>
      </c>
      <c r="M44" s="296">
        <v>4673</v>
      </c>
      <c r="N44" s="296">
        <v>4454</v>
      </c>
      <c r="O44" s="296">
        <v>4633</v>
      </c>
      <c r="P44" s="296">
        <v>4394</v>
      </c>
      <c r="Q44" s="296">
        <v>4433</v>
      </c>
      <c r="R44" s="296">
        <v>4208</v>
      </c>
      <c r="S44" s="296">
        <v>4251</v>
      </c>
    </row>
    <row r="45" spans="1:19" ht="20.100000000000001" customHeight="1" thickBot="1" x14ac:dyDescent="0.3">
      <c r="A45" s="341" t="s">
        <v>190</v>
      </c>
      <c r="B45" s="297" t="s">
        <v>25</v>
      </c>
      <c r="C45" s="340" t="s">
        <v>87</v>
      </c>
      <c r="D45" s="340" t="s">
        <v>87</v>
      </c>
      <c r="E45" s="340" t="s">
        <v>87</v>
      </c>
      <c r="F45" s="340" t="s">
        <v>87</v>
      </c>
      <c r="G45" s="343">
        <v>5654</v>
      </c>
      <c r="H45" s="343">
        <v>6661</v>
      </c>
      <c r="I45" s="296">
        <v>5829</v>
      </c>
      <c r="J45" s="296">
        <v>5444</v>
      </c>
      <c r="K45" s="296">
        <v>5514</v>
      </c>
      <c r="L45" s="296">
        <v>5892</v>
      </c>
      <c r="M45" s="296">
        <v>5158</v>
      </c>
      <c r="N45" s="296">
        <v>5086</v>
      </c>
      <c r="O45" s="296">
        <v>4476</v>
      </c>
      <c r="P45" s="296">
        <v>4560</v>
      </c>
      <c r="Q45" s="296">
        <v>4649</v>
      </c>
      <c r="R45" s="296">
        <v>4783</v>
      </c>
      <c r="S45" s="296">
        <v>4763</v>
      </c>
    </row>
    <row r="46" spans="1:19" ht="20.100000000000001" customHeight="1" thickBot="1" x14ac:dyDescent="0.3">
      <c r="A46" s="341"/>
      <c r="B46" s="297" t="s">
        <v>26</v>
      </c>
      <c r="C46" s="340" t="s">
        <v>87</v>
      </c>
      <c r="D46" s="340" t="s">
        <v>87</v>
      </c>
      <c r="E46" s="340" t="s">
        <v>87</v>
      </c>
      <c r="F46" s="340" t="s">
        <v>87</v>
      </c>
      <c r="G46" s="343">
        <v>2110</v>
      </c>
      <c r="H46" s="343">
        <v>2353</v>
      </c>
      <c r="I46" s="296">
        <v>1975</v>
      </c>
      <c r="J46" s="296">
        <v>1903</v>
      </c>
      <c r="K46" s="296">
        <v>1966</v>
      </c>
      <c r="L46" s="296">
        <v>2074</v>
      </c>
      <c r="M46" s="296">
        <v>1831</v>
      </c>
      <c r="N46" s="296">
        <v>1932</v>
      </c>
      <c r="O46" s="296">
        <v>1677</v>
      </c>
      <c r="P46" s="296">
        <v>1651</v>
      </c>
      <c r="Q46" s="296">
        <v>1725</v>
      </c>
      <c r="R46" s="296">
        <v>1858</v>
      </c>
      <c r="S46" s="296">
        <v>1820</v>
      </c>
    </row>
    <row r="47" spans="1:19" ht="20.100000000000001" customHeight="1" thickBot="1" x14ac:dyDescent="0.3">
      <c r="A47" s="405" t="s">
        <v>250</v>
      </c>
      <c r="B47" s="405"/>
      <c r="C47" s="405"/>
      <c r="D47" s="405"/>
      <c r="E47" s="405"/>
      <c r="F47" s="405"/>
      <c r="G47" s="405"/>
      <c r="H47" s="405"/>
      <c r="I47" s="405"/>
      <c r="J47" s="405"/>
      <c r="K47" s="405"/>
      <c r="L47" s="405"/>
      <c r="M47" s="405"/>
      <c r="N47" s="405"/>
      <c r="O47" s="405"/>
      <c r="P47" s="405"/>
      <c r="Q47" s="405"/>
      <c r="R47" s="405"/>
      <c r="S47" s="405"/>
    </row>
    <row r="48" spans="1:19" ht="20.100000000000001" customHeight="1" thickBot="1" x14ac:dyDescent="0.3">
      <c r="A48" s="341" t="s">
        <v>189</v>
      </c>
      <c r="B48" s="297" t="s">
        <v>25</v>
      </c>
      <c r="C48" s="340" t="s">
        <v>87</v>
      </c>
      <c r="D48" s="340" t="s">
        <v>87</v>
      </c>
      <c r="E48" s="340" t="s">
        <v>87</v>
      </c>
      <c r="F48" s="343">
        <v>11551</v>
      </c>
      <c r="G48" s="343">
        <v>7406</v>
      </c>
      <c r="H48" s="343">
        <v>9532</v>
      </c>
      <c r="I48" s="296">
        <v>7618</v>
      </c>
      <c r="J48" s="296">
        <v>6804</v>
      </c>
      <c r="K48" s="296">
        <v>5767</v>
      </c>
      <c r="L48" s="296">
        <v>5607</v>
      </c>
      <c r="M48" s="296">
        <v>6024</v>
      </c>
      <c r="N48" s="296">
        <v>4238</v>
      </c>
      <c r="O48" s="296">
        <v>3818</v>
      </c>
      <c r="P48" s="296">
        <v>3480</v>
      </c>
      <c r="Q48" s="296">
        <v>3175</v>
      </c>
      <c r="R48" s="296">
        <v>2887</v>
      </c>
      <c r="S48" s="296">
        <v>2680</v>
      </c>
    </row>
    <row r="49" spans="1:19" ht="20.100000000000001" customHeight="1" x14ac:dyDescent="0.25">
      <c r="A49" s="338"/>
      <c r="B49" s="297" t="s">
        <v>26</v>
      </c>
      <c r="C49" s="340" t="s">
        <v>87</v>
      </c>
      <c r="D49" s="340" t="s">
        <v>87</v>
      </c>
      <c r="E49" s="340" t="s">
        <v>87</v>
      </c>
      <c r="F49" s="343">
        <v>5662</v>
      </c>
      <c r="G49" s="343">
        <v>3373</v>
      </c>
      <c r="H49" s="343">
        <v>4467</v>
      </c>
      <c r="I49" s="296">
        <v>3803</v>
      </c>
      <c r="J49" s="296">
        <v>3342</v>
      </c>
      <c r="K49" s="296">
        <v>2872</v>
      </c>
      <c r="L49" s="296">
        <v>2872</v>
      </c>
      <c r="M49" s="296">
        <v>2910</v>
      </c>
      <c r="N49" s="296">
        <v>2130</v>
      </c>
      <c r="O49" s="296">
        <v>1824</v>
      </c>
      <c r="P49" s="296">
        <v>1751</v>
      </c>
      <c r="Q49" s="296">
        <v>1592</v>
      </c>
      <c r="R49" s="296">
        <v>1448</v>
      </c>
      <c r="S49" s="296">
        <v>1355</v>
      </c>
    </row>
    <row r="50" spans="1:19" ht="15" customHeight="1" x14ac:dyDescent="0.25">
      <c r="A50" s="401" t="s">
        <v>340</v>
      </c>
      <c r="B50" s="401"/>
      <c r="C50" s="401"/>
      <c r="D50" s="401"/>
      <c r="E50" s="401"/>
      <c r="F50" s="401"/>
      <c r="G50" s="401"/>
      <c r="H50" s="401"/>
      <c r="I50" s="401"/>
      <c r="J50" s="401"/>
      <c r="K50" s="401"/>
      <c r="L50" s="401"/>
      <c r="M50" s="401"/>
      <c r="N50" s="401"/>
      <c r="O50" s="401"/>
      <c r="P50" s="401"/>
      <c r="Q50" s="401"/>
      <c r="R50" s="401"/>
      <c r="S50" s="401"/>
    </row>
    <row r="51" spans="1:19" ht="15" customHeight="1" x14ac:dyDescent="0.25">
      <c r="A51" s="401" t="s">
        <v>341</v>
      </c>
      <c r="B51" s="401"/>
      <c r="C51" s="401"/>
      <c r="D51" s="401"/>
      <c r="E51" s="401"/>
      <c r="F51" s="401"/>
      <c r="G51" s="401"/>
      <c r="H51" s="401"/>
      <c r="I51" s="401"/>
      <c r="J51" s="401"/>
      <c r="K51" s="401"/>
      <c r="L51" s="401"/>
      <c r="M51" s="401"/>
      <c r="N51" s="401"/>
      <c r="O51" s="401"/>
      <c r="P51" s="401"/>
      <c r="Q51" s="401"/>
      <c r="R51" s="401"/>
      <c r="S51" s="401"/>
    </row>
    <row r="52" spans="1:19" ht="15" customHeight="1" thickBot="1" x14ac:dyDescent="0.3">
      <c r="A52" s="399" t="s">
        <v>342</v>
      </c>
      <c r="B52" s="399"/>
      <c r="C52" s="399"/>
      <c r="D52" s="399"/>
      <c r="E52" s="399"/>
      <c r="F52" s="399"/>
      <c r="G52" s="399"/>
      <c r="H52" s="399"/>
      <c r="I52" s="399"/>
      <c r="J52" s="399"/>
      <c r="K52" s="399"/>
      <c r="L52" s="399"/>
      <c r="M52" s="399"/>
      <c r="N52" s="399"/>
      <c r="O52" s="399"/>
      <c r="P52" s="399"/>
      <c r="Q52" s="399"/>
      <c r="R52" s="399"/>
      <c r="S52" s="399"/>
    </row>
    <row r="53" spans="1:19" ht="16.5" x14ac:dyDescent="0.3">
      <c r="Q53" s="400" t="s">
        <v>470</v>
      </c>
      <c r="R53" s="400"/>
      <c r="S53" s="400"/>
    </row>
  </sheetData>
  <customSheetViews>
    <customSheetView guid="{81E5D7E7-16ED-4014-84DC-4F821D3604F8}" showPageBreaks="1" showGridLines="0" printArea="1" view="pageBreakPreview" topLeftCell="A22">
      <selection activeCell="B39" sqref="B39:R42"/>
      <pageMargins left="0" right="0" top="0" bottom="0" header="0" footer="0"/>
      <headerFooter alignWithMargins="0"/>
    </customSheetView>
  </customSheetViews>
  <mergeCells count="10">
    <mergeCell ref="Q53:S53"/>
    <mergeCell ref="A1:S1"/>
    <mergeCell ref="A3:S3"/>
    <mergeCell ref="A14:S14"/>
    <mergeCell ref="A52:S52"/>
    <mergeCell ref="A25:S25"/>
    <mergeCell ref="A36:S36"/>
    <mergeCell ref="A47:S47"/>
    <mergeCell ref="A50:S50"/>
    <mergeCell ref="A51:S51"/>
  </mergeCells>
  <hyperlinks>
    <hyperlink ref="Q53" location="Content!A1" display="Back to Content Page" xr:uid="{BB9046CE-CD13-4E90-B21E-FE05F662C4BF}"/>
    <hyperlink ref="Q53:S53" location="Contents!A1" display="Back to Contents Page" xr:uid="{854EFC51-2744-435E-8089-BB7DA8E13580}"/>
  </hyperlinks>
  <printOptions horizontalCentered="1" verticalCentered="1"/>
  <pageMargins left="0.5" right="0.5" top="0" bottom="0"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807A5-DA93-4C1E-BB9F-DF459F452FE3}">
  <dimension ref="A1:H7"/>
  <sheetViews>
    <sheetView showGridLines="0" zoomScale="85" zoomScaleNormal="85" zoomScaleSheetLayoutView="90" workbookViewId="0">
      <selection sqref="A1:H1"/>
    </sheetView>
  </sheetViews>
  <sheetFormatPr defaultRowHeight="12.75" x14ac:dyDescent="0.2"/>
  <cols>
    <col min="1" max="1" width="8" customWidth="1"/>
    <col min="2" max="2" width="41" customWidth="1"/>
    <col min="3" max="8" width="8.5703125" customWidth="1"/>
  </cols>
  <sheetData>
    <row r="1" spans="1:8" ht="22.5" customHeight="1" x14ac:dyDescent="0.2">
      <c r="A1" s="377" t="s">
        <v>480</v>
      </c>
      <c r="B1" s="378"/>
      <c r="C1" s="378"/>
      <c r="D1" s="378"/>
      <c r="E1" s="378"/>
      <c r="F1" s="378"/>
      <c r="G1" s="378"/>
      <c r="H1" s="379"/>
    </row>
    <row r="2" spans="1:8" s="18" customFormat="1" ht="20.100000000000001" customHeight="1" x14ac:dyDescent="0.2">
      <c r="A2" s="386" t="s">
        <v>30</v>
      </c>
      <c r="B2" s="387"/>
      <c r="C2" s="365">
        <v>2018</v>
      </c>
      <c r="D2" s="365">
        <v>2019</v>
      </c>
      <c r="E2" s="365">
        <v>2020</v>
      </c>
      <c r="F2" s="365">
        <v>2021</v>
      </c>
      <c r="G2" s="365">
        <v>2022</v>
      </c>
      <c r="H2" s="365">
        <v>2023</v>
      </c>
    </row>
    <row r="3" spans="1:8" s="18" customFormat="1" ht="20.100000000000001" customHeight="1" x14ac:dyDescent="0.2">
      <c r="A3" s="394" t="s">
        <v>1</v>
      </c>
      <c r="B3" s="395"/>
      <c r="C3" s="368">
        <v>14.8</v>
      </c>
      <c r="D3" s="368">
        <v>14.8</v>
      </c>
      <c r="E3" s="368">
        <v>14.5</v>
      </c>
      <c r="F3" s="368">
        <v>14.5</v>
      </c>
      <c r="G3" s="368">
        <v>14.8</v>
      </c>
      <c r="H3" s="369">
        <v>15.2</v>
      </c>
    </row>
    <row r="4" spans="1:8" s="18" customFormat="1" ht="20.100000000000001" customHeight="1" x14ac:dyDescent="0.2">
      <c r="A4" s="396" t="s">
        <v>2</v>
      </c>
      <c r="B4" s="397"/>
      <c r="C4" s="372">
        <v>11.6</v>
      </c>
      <c r="D4" s="372">
        <v>11.7</v>
      </c>
      <c r="E4" s="372">
        <v>11.9</v>
      </c>
      <c r="F4" s="372">
        <v>12.1</v>
      </c>
      <c r="G4" s="372">
        <v>12.4</v>
      </c>
      <c r="H4" s="373">
        <v>12.6</v>
      </c>
    </row>
    <row r="5" spans="1:8" ht="30" customHeight="1" x14ac:dyDescent="0.2">
      <c r="A5" s="290" t="s">
        <v>9</v>
      </c>
      <c r="B5" s="380" t="s">
        <v>224</v>
      </c>
      <c r="C5" s="380"/>
      <c r="D5" s="380"/>
      <c r="E5" s="380"/>
      <c r="F5" s="380"/>
      <c r="G5" s="380"/>
      <c r="H5" s="381"/>
    </row>
    <row r="6" spans="1:8" ht="30" customHeight="1" x14ac:dyDescent="0.2">
      <c r="A6" s="291" t="s">
        <v>12</v>
      </c>
      <c r="B6" s="380" t="s">
        <v>225</v>
      </c>
      <c r="C6" s="380"/>
      <c r="D6" s="380"/>
      <c r="E6" s="380"/>
      <c r="F6" s="380"/>
      <c r="G6" s="380"/>
      <c r="H6" s="381"/>
    </row>
    <row r="7" spans="1:8" ht="16.5" x14ac:dyDescent="0.3">
      <c r="A7" s="292"/>
      <c r="B7" s="293"/>
      <c r="C7" s="294"/>
      <c r="D7" s="294"/>
      <c r="E7" s="294"/>
      <c r="F7" s="382" t="s">
        <v>470</v>
      </c>
      <c r="G7" s="382"/>
      <c r="H7" s="383"/>
    </row>
  </sheetData>
  <sheetProtection selectLockedCells="1" selectUnlockedCells="1"/>
  <mergeCells count="7">
    <mergeCell ref="F7:H7"/>
    <mergeCell ref="B5:H5"/>
    <mergeCell ref="B6:H6"/>
    <mergeCell ref="A1:H1"/>
    <mergeCell ref="A2:B2"/>
    <mergeCell ref="A3:B3"/>
    <mergeCell ref="A4:B4"/>
  </mergeCells>
  <hyperlinks>
    <hyperlink ref="F7" location="Content!A1" display="Back to Content Page" xr:uid="{7673A465-F38A-494B-841B-AD4B0A412CE4}"/>
    <hyperlink ref="F7:H7" location="Contents!A1" display="Back to Contents Page" xr:uid="{DF35106D-E5D2-444D-82B3-3E301433B1C6}"/>
  </hyperlinks>
  <printOptions horizontalCentered="1"/>
  <pageMargins left="0.25" right="0.25" top="1" bottom="0.5" header="0.25" footer="0.2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58"/>
  <sheetViews>
    <sheetView showGridLines="0" zoomScale="85" zoomScaleNormal="85" zoomScaleSheetLayoutView="100" workbookViewId="0">
      <selection sqref="A1:S1"/>
    </sheetView>
  </sheetViews>
  <sheetFormatPr defaultColWidth="9.140625" defaultRowHeight="15" x14ac:dyDescent="0.2"/>
  <cols>
    <col min="1" max="1" width="25.7109375" style="275" customWidth="1"/>
    <col min="2" max="2" width="8.5703125" style="275" customWidth="1"/>
    <col min="3" max="19" width="10.7109375" style="275" customWidth="1"/>
    <col min="20" max="16384" width="9.140625" style="275"/>
  </cols>
  <sheetData>
    <row r="1" spans="1:19" ht="20.100000000000001" customHeight="1" thickBot="1" x14ac:dyDescent="0.25">
      <c r="A1" s="398" t="s">
        <v>343</v>
      </c>
      <c r="B1" s="398"/>
      <c r="C1" s="398"/>
      <c r="D1" s="398"/>
      <c r="E1" s="398"/>
      <c r="F1" s="398"/>
      <c r="G1" s="398"/>
      <c r="H1" s="398"/>
      <c r="I1" s="398"/>
      <c r="J1" s="398"/>
      <c r="K1" s="398"/>
      <c r="L1" s="398"/>
      <c r="M1" s="398"/>
      <c r="N1" s="398"/>
      <c r="O1" s="398"/>
      <c r="P1" s="398"/>
      <c r="Q1" s="398"/>
      <c r="R1" s="398"/>
      <c r="S1" s="398"/>
    </row>
    <row r="2" spans="1:19" ht="20.100000000000001" customHeight="1" thickBot="1" x14ac:dyDescent="0.35">
      <c r="A2" s="336"/>
      <c r="B2" s="337" t="s">
        <v>23</v>
      </c>
      <c r="C2" s="337">
        <v>1960</v>
      </c>
      <c r="D2" s="337">
        <v>1970</v>
      </c>
      <c r="E2" s="337">
        <v>1980</v>
      </c>
      <c r="F2" s="337">
        <v>1990</v>
      </c>
      <c r="G2" s="337">
        <v>2000</v>
      </c>
      <c r="H2" s="337">
        <v>2010</v>
      </c>
      <c r="I2" s="337">
        <v>2013</v>
      </c>
      <c r="J2" s="337">
        <v>2014</v>
      </c>
      <c r="K2" s="337">
        <v>2015</v>
      </c>
      <c r="L2" s="337">
        <v>2016</v>
      </c>
      <c r="M2" s="337">
        <v>2017</v>
      </c>
      <c r="N2" s="337">
        <v>2018</v>
      </c>
      <c r="O2" s="337">
        <v>2019</v>
      </c>
      <c r="P2" s="337">
        <v>2020</v>
      </c>
      <c r="Q2" s="337">
        <v>2021</v>
      </c>
      <c r="R2" s="337">
        <v>2022</v>
      </c>
      <c r="S2" s="337">
        <v>2023</v>
      </c>
    </row>
    <row r="3" spans="1:19" ht="20.100000000000001" customHeight="1" thickBot="1" x14ac:dyDescent="0.25">
      <c r="A3" s="405" t="s">
        <v>18</v>
      </c>
      <c r="B3" s="405"/>
      <c r="C3" s="405"/>
      <c r="D3" s="405"/>
      <c r="E3" s="405"/>
      <c r="F3" s="405"/>
      <c r="G3" s="405"/>
      <c r="H3" s="405"/>
      <c r="I3" s="405"/>
      <c r="J3" s="405"/>
      <c r="K3" s="405"/>
      <c r="L3" s="405"/>
      <c r="M3" s="405"/>
      <c r="N3" s="405"/>
      <c r="O3" s="405"/>
      <c r="P3" s="405"/>
      <c r="Q3" s="405"/>
      <c r="R3" s="405"/>
      <c r="S3" s="405"/>
    </row>
    <row r="4" spans="1:19" ht="20.100000000000001" customHeight="1" thickBot="1" x14ac:dyDescent="0.25">
      <c r="A4" s="338" t="s">
        <v>3</v>
      </c>
      <c r="B4" s="300" t="s">
        <v>25</v>
      </c>
      <c r="C4" s="342">
        <v>5128</v>
      </c>
      <c r="D4" s="342">
        <v>9868</v>
      </c>
      <c r="E4" s="342">
        <v>16272</v>
      </c>
      <c r="F4" s="342">
        <v>29214</v>
      </c>
      <c r="G4" s="342">
        <v>24804</v>
      </c>
      <c r="H4" s="342">
        <v>32420</v>
      </c>
      <c r="I4" s="299">
        <v>32165</v>
      </c>
      <c r="J4" s="299">
        <v>31613</v>
      </c>
      <c r="K4" s="299">
        <v>29559</v>
      </c>
      <c r="L4" s="299">
        <v>28442</v>
      </c>
      <c r="M4" s="299">
        <v>29252</v>
      </c>
      <c r="N4" s="299">
        <v>29012</v>
      </c>
      <c r="O4" s="299">
        <v>27532</v>
      </c>
      <c r="P4" s="299">
        <v>26005</v>
      </c>
      <c r="Q4" s="299">
        <v>25349</v>
      </c>
      <c r="R4" s="299">
        <v>25231</v>
      </c>
      <c r="S4" s="299">
        <v>25123</v>
      </c>
    </row>
    <row r="5" spans="1:19" ht="20.100000000000001" customHeight="1" thickBot="1" x14ac:dyDescent="0.25">
      <c r="A5" s="338"/>
      <c r="B5" s="297" t="s">
        <v>26</v>
      </c>
      <c r="C5" s="343">
        <v>1772</v>
      </c>
      <c r="D5" s="343">
        <v>4291</v>
      </c>
      <c r="E5" s="343">
        <v>9618</v>
      </c>
      <c r="F5" s="343">
        <v>16378</v>
      </c>
      <c r="G5" s="343">
        <v>13506</v>
      </c>
      <c r="H5" s="343">
        <v>17769</v>
      </c>
      <c r="I5" s="296">
        <v>17455</v>
      </c>
      <c r="J5" s="296">
        <v>17035</v>
      </c>
      <c r="K5" s="296">
        <v>15967</v>
      </c>
      <c r="L5" s="296">
        <v>15369</v>
      </c>
      <c r="M5" s="296">
        <v>15759</v>
      </c>
      <c r="N5" s="296">
        <v>15503</v>
      </c>
      <c r="O5" s="296">
        <v>14711</v>
      </c>
      <c r="P5" s="296">
        <v>13783</v>
      </c>
      <c r="Q5" s="296">
        <v>13366</v>
      </c>
      <c r="R5" s="296">
        <v>13437</v>
      </c>
      <c r="S5" s="296">
        <v>13298</v>
      </c>
    </row>
    <row r="6" spans="1:19" ht="20.100000000000001" customHeight="1" thickBot="1" x14ac:dyDescent="0.25">
      <c r="A6" s="341" t="s">
        <v>344</v>
      </c>
      <c r="B6" s="297" t="s">
        <v>25</v>
      </c>
      <c r="C6" s="340" t="s">
        <v>87</v>
      </c>
      <c r="D6" s="340">
        <v>454</v>
      </c>
      <c r="E6" s="343">
        <v>5669</v>
      </c>
      <c r="F6" s="343">
        <v>11047</v>
      </c>
      <c r="G6" s="343">
        <v>11797</v>
      </c>
      <c r="H6" s="343">
        <v>16327</v>
      </c>
      <c r="I6" s="296">
        <v>16261</v>
      </c>
      <c r="J6" s="296">
        <v>15337</v>
      </c>
      <c r="K6" s="296">
        <v>14043</v>
      </c>
      <c r="L6" s="296">
        <v>14122</v>
      </c>
      <c r="M6" s="296">
        <v>14838</v>
      </c>
      <c r="N6" s="296">
        <v>14022</v>
      </c>
      <c r="O6" s="296">
        <v>13296</v>
      </c>
      <c r="P6" s="296">
        <v>12602</v>
      </c>
      <c r="Q6" s="296">
        <v>12510</v>
      </c>
      <c r="R6" s="296">
        <v>12525</v>
      </c>
      <c r="S6" s="296">
        <v>12396</v>
      </c>
    </row>
    <row r="7" spans="1:19" ht="20.100000000000001" customHeight="1" thickBot="1" x14ac:dyDescent="0.25">
      <c r="A7" s="341"/>
      <c r="B7" s="297" t="s">
        <v>26</v>
      </c>
      <c r="C7" s="340" t="s">
        <v>87</v>
      </c>
      <c r="D7" s="340">
        <v>221</v>
      </c>
      <c r="E7" s="343">
        <v>3253</v>
      </c>
      <c r="F7" s="343">
        <v>5823</v>
      </c>
      <c r="G7" s="343">
        <v>6286</v>
      </c>
      <c r="H7" s="343">
        <v>8836</v>
      </c>
      <c r="I7" s="296">
        <v>8742</v>
      </c>
      <c r="J7" s="296">
        <v>8256</v>
      </c>
      <c r="K7" s="296">
        <v>7537</v>
      </c>
      <c r="L7" s="296">
        <v>7613</v>
      </c>
      <c r="M7" s="296">
        <v>7955</v>
      </c>
      <c r="N7" s="296">
        <v>7440</v>
      </c>
      <c r="O7" s="296">
        <v>7141</v>
      </c>
      <c r="P7" s="296">
        <v>6565</v>
      </c>
      <c r="Q7" s="296">
        <v>6606</v>
      </c>
      <c r="R7" s="296">
        <v>6695</v>
      </c>
      <c r="S7" s="296">
        <v>6532</v>
      </c>
    </row>
    <row r="8" spans="1:19" ht="20.100000000000001" customHeight="1" thickBot="1" x14ac:dyDescent="0.25">
      <c r="A8" s="341" t="s">
        <v>345</v>
      </c>
      <c r="B8" s="297" t="s">
        <v>25</v>
      </c>
      <c r="C8" s="340" t="s">
        <v>87</v>
      </c>
      <c r="D8" s="340">
        <v>564</v>
      </c>
      <c r="E8" s="343">
        <v>5239</v>
      </c>
      <c r="F8" s="343">
        <v>11048</v>
      </c>
      <c r="G8" s="343">
        <v>11903</v>
      </c>
      <c r="H8" s="343">
        <v>14724</v>
      </c>
      <c r="I8" s="296">
        <v>14601</v>
      </c>
      <c r="J8" s="296">
        <v>14901</v>
      </c>
      <c r="K8" s="296">
        <v>14234</v>
      </c>
      <c r="L8" s="296">
        <v>13119</v>
      </c>
      <c r="M8" s="296">
        <v>13281</v>
      </c>
      <c r="N8" s="296">
        <v>14078</v>
      </c>
      <c r="O8" s="296">
        <v>13356</v>
      </c>
      <c r="P8" s="296">
        <v>12623</v>
      </c>
      <c r="Q8" s="296">
        <v>12061</v>
      </c>
      <c r="R8" s="296">
        <v>11938</v>
      </c>
      <c r="S8" s="296">
        <v>11957</v>
      </c>
    </row>
    <row r="9" spans="1:19" ht="20.100000000000001" customHeight="1" thickBot="1" x14ac:dyDescent="0.25">
      <c r="A9" s="341"/>
      <c r="B9" s="297" t="s">
        <v>26</v>
      </c>
      <c r="C9" s="340" t="s">
        <v>87</v>
      </c>
      <c r="D9" s="340">
        <v>276</v>
      </c>
      <c r="E9" s="343">
        <v>3069</v>
      </c>
      <c r="F9" s="343">
        <v>5802</v>
      </c>
      <c r="G9" s="343">
        <v>6520</v>
      </c>
      <c r="H9" s="343">
        <v>8030</v>
      </c>
      <c r="I9" s="296">
        <v>7906</v>
      </c>
      <c r="J9" s="296">
        <v>7973</v>
      </c>
      <c r="K9" s="296">
        <v>7662</v>
      </c>
      <c r="L9" s="296">
        <v>7037</v>
      </c>
      <c r="M9" s="296">
        <v>7101</v>
      </c>
      <c r="N9" s="296">
        <v>7526</v>
      </c>
      <c r="O9" s="296">
        <v>7042</v>
      </c>
      <c r="P9" s="296">
        <v>6761</v>
      </c>
      <c r="Q9" s="296">
        <v>6296</v>
      </c>
      <c r="R9" s="296">
        <v>6291</v>
      </c>
      <c r="S9" s="296">
        <v>6336</v>
      </c>
    </row>
    <row r="10" spans="1:19" ht="20.100000000000001" customHeight="1" thickBot="1" x14ac:dyDescent="0.25">
      <c r="A10" s="341" t="s">
        <v>346</v>
      </c>
      <c r="B10" s="297" t="s">
        <v>25</v>
      </c>
      <c r="C10" s="343">
        <v>2809</v>
      </c>
      <c r="D10" s="343">
        <v>4735</v>
      </c>
      <c r="E10" s="343">
        <v>2911</v>
      </c>
      <c r="F10" s="343">
        <v>2532</v>
      </c>
      <c r="G10" s="340">
        <v>394</v>
      </c>
      <c r="H10" s="340">
        <v>571</v>
      </c>
      <c r="I10" s="297">
        <v>629</v>
      </c>
      <c r="J10" s="297">
        <v>600</v>
      </c>
      <c r="K10" s="297">
        <v>469</v>
      </c>
      <c r="L10" s="297">
        <v>480</v>
      </c>
      <c r="M10" s="297">
        <v>535</v>
      </c>
      <c r="N10" s="297">
        <v>376</v>
      </c>
      <c r="O10" s="297">
        <v>350</v>
      </c>
      <c r="P10" s="297">
        <v>346</v>
      </c>
      <c r="Q10" s="297">
        <v>340</v>
      </c>
      <c r="R10" s="297">
        <v>359</v>
      </c>
      <c r="S10" s="297">
        <v>369</v>
      </c>
    </row>
    <row r="11" spans="1:19" ht="20.100000000000001" customHeight="1" thickBot="1" x14ac:dyDescent="0.25">
      <c r="A11" s="341"/>
      <c r="B11" s="297" t="s">
        <v>26</v>
      </c>
      <c r="C11" s="340">
        <v>934</v>
      </c>
      <c r="D11" s="343">
        <v>2091</v>
      </c>
      <c r="E11" s="343">
        <v>1797</v>
      </c>
      <c r="F11" s="343">
        <v>1720</v>
      </c>
      <c r="G11" s="340">
        <v>257</v>
      </c>
      <c r="H11" s="340">
        <v>385</v>
      </c>
      <c r="I11" s="297">
        <v>372</v>
      </c>
      <c r="J11" s="297">
        <v>336</v>
      </c>
      <c r="K11" s="297">
        <v>297</v>
      </c>
      <c r="L11" s="297">
        <v>294</v>
      </c>
      <c r="M11" s="297">
        <v>329</v>
      </c>
      <c r="N11" s="297">
        <v>217</v>
      </c>
      <c r="O11" s="297">
        <v>223</v>
      </c>
      <c r="P11" s="297">
        <v>205</v>
      </c>
      <c r="Q11" s="297">
        <v>203</v>
      </c>
      <c r="R11" s="297">
        <v>213</v>
      </c>
      <c r="S11" s="297">
        <v>193</v>
      </c>
    </row>
    <row r="12" spans="1:19" ht="20.100000000000001" customHeight="1" thickBot="1" x14ac:dyDescent="0.25">
      <c r="A12" s="341" t="s">
        <v>347</v>
      </c>
      <c r="B12" s="297" t="s">
        <v>25</v>
      </c>
      <c r="C12" s="343">
        <v>2319</v>
      </c>
      <c r="D12" s="343">
        <v>4115</v>
      </c>
      <c r="E12" s="343">
        <v>2453</v>
      </c>
      <c r="F12" s="343">
        <v>2327</v>
      </c>
      <c r="G12" s="340">
        <v>421</v>
      </c>
      <c r="H12" s="340">
        <v>441</v>
      </c>
      <c r="I12" s="297">
        <v>372</v>
      </c>
      <c r="J12" s="297">
        <v>485</v>
      </c>
      <c r="K12" s="297">
        <v>441</v>
      </c>
      <c r="L12" s="297">
        <v>336</v>
      </c>
      <c r="M12" s="297">
        <v>327</v>
      </c>
      <c r="N12" s="297">
        <v>358</v>
      </c>
      <c r="O12" s="297">
        <v>264</v>
      </c>
      <c r="P12" s="297">
        <v>220</v>
      </c>
      <c r="Q12" s="297">
        <v>247</v>
      </c>
      <c r="R12" s="297">
        <v>200</v>
      </c>
      <c r="S12" s="297">
        <v>245</v>
      </c>
    </row>
    <row r="13" spans="1:19" ht="20.100000000000001" customHeight="1" thickBot="1" x14ac:dyDescent="0.25">
      <c r="A13" s="341"/>
      <c r="B13" s="297" t="s">
        <v>26</v>
      </c>
      <c r="C13" s="340">
        <v>838</v>
      </c>
      <c r="D13" s="343">
        <v>1703</v>
      </c>
      <c r="E13" s="343">
        <v>1499</v>
      </c>
      <c r="F13" s="343">
        <v>1557</v>
      </c>
      <c r="G13" s="340">
        <v>251</v>
      </c>
      <c r="H13" s="340">
        <v>283</v>
      </c>
      <c r="I13" s="297">
        <v>234</v>
      </c>
      <c r="J13" s="297">
        <v>285</v>
      </c>
      <c r="K13" s="297">
        <v>249</v>
      </c>
      <c r="L13" s="297">
        <v>207</v>
      </c>
      <c r="M13" s="297">
        <v>205</v>
      </c>
      <c r="N13" s="297">
        <v>216</v>
      </c>
      <c r="O13" s="297">
        <v>142</v>
      </c>
      <c r="P13" s="297">
        <v>139</v>
      </c>
      <c r="Q13" s="297">
        <v>137</v>
      </c>
      <c r="R13" s="297">
        <v>126</v>
      </c>
      <c r="S13" s="297">
        <v>141</v>
      </c>
    </row>
    <row r="14" spans="1:19" ht="20.100000000000001" customHeight="1" thickBot="1" x14ac:dyDescent="0.25">
      <c r="A14" s="341" t="s">
        <v>348</v>
      </c>
      <c r="B14" s="297" t="s">
        <v>25</v>
      </c>
      <c r="C14" s="340" t="s">
        <v>87</v>
      </c>
      <c r="D14" s="340" t="s">
        <v>87</v>
      </c>
      <c r="E14" s="340" t="s">
        <v>87</v>
      </c>
      <c r="F14" s="343">
        <v>2260</v>
      </c>
      <c r="G14" s="340">
        <v>289</v>
      </c>
      <c r="H14" s="340">
        <v>357</v>
      </c>
      <c r="I14" s="297">
        <v>302</v>
      </c>
      <c r="J14" s="297">
        <v>290</v>
      </c>
      <c r="K14" s="297">
        <v>372</v>
      </c>
      <c r="L14" s="297">
        <v>385</v>
      </c>
      <c r="M14" s="297">
        <v>271</v>
      </c>
      <c r="N14" s="297">
        <v>178</v>
      </c>
      <c r="O14" s="297">
        <v>266</v>
      </c>
      <c r="P14" s="297">
        <v>214</v>
      </c>
      <c r="Q14" s="297">
        <v>191</v>
      </c>
      <c r="R14" s="297">
        <v>209</v>
      </c>
      <c r="S14" s="297">
        <v>156</v>
      </c>
    </row>
    <row r="15" spans="1:19" ht="20.100000000000001" customHeight="1" thickBot="1" x14ac:dyDescent="0.25">
      <c r="A15" s="338"/>
      <c r="B15" s="297" t="s">
        <v>26</v>
      </c>
      <c r="C15" s="340" t="s">
        <v>87</v>
      </c>
      <c r="D15" s="340" t="s">
        <v>87</v>
      </c>
      <c r="E15" s="340" t="s">
        <v>87</v>
      </c>
      <c r="F15" s="343">
        <v>1476</v>
      </c>
      <c r="G15" s="340">
        <v>192</v>
      </c>
      <c r="H15" s="340">
        <v>235</v>
      </c>
      <c r="I15" s="297">
        <v>201</v>
      </c>
      <c r="J15" s="297">
        <v>185</v>
      </c>
      <c r="K15" s="297">
        <v>222</v>
      </c>
      <c r="L15" s="297">
        <v>218</v>
      </c>
      <c r="M15" s="297">
        <v>169</v>
      </c>
      <c r="N15" s="297">
        <v>104</v>
      </c>
      <c r="O15" s="297">
        <v>163</v>
      </c>
      <c r="P15" s="297">
        <v>113</v>
      </c>
      <c r="Q15" s="297">
        <v>124</v>
      </c>
      <c r="R15" s="297">
        <v>112</v>
      </c>
      <c r="S15" s="297">
        <v>96</v>
      </c>
    </row>
    <row r="16" spans="1:19" ht="20.100000000000001" customHeight="1" thickBot="1" x14ac:dyDescent="0.25">
      <c r="A16" s="405" t="s">
        <v>113</v>
      </c>
      <c r="B16" s="405"/>
      <c r="C16" s="405"/>
      <c r="D16" s="405"/>
      <c r="E16" s="405"/>
      <c r="F16" s="405"/>
      <c r="G16" s="405"/>
      <c r="H16" s="405"/>
      <c r="I16" s="405"/>
      <c r="J16" s="405"/>
      <c r="K16" s="405"/>
      <c r="L16" s="405"/>
      <c r="M16" s="405"/>
      <c r="N16" s="405"/>
      <c r="O16" s="405"/>
      <c r="P16" s="405"/>
      <c r="Q16" s="405"/>
      <c r="R16" s="405"/>
      <c r="S16" s="405"/>
    </row>
    <row r="17" spans="1:19" ht="20.100000000000001" customHeight="1" thickBot="1" x14ac:dyDescent="0.25">
      <c r="A17" s="338" t="s">
        <v>3</v>
      </c>
      <c r="B17" s="300" t="s">
        <v>25</v>
      </c>
      <c r="C17" s="339" t="s">
        <v>116</v>
      </c>
      <c r="D17" s="342">
        <v>5013</v>
      </c>
      <c r="E17" s="342">
        <v>4117</v>
      </c>
      <c r="F17" s="342">
        <v>5390</v>
      </c>
      <c r="G17" s="342">
        <v>4668</v>
      </c>
      <c r="H17" s="342">
        <v>5487</v>
      </c>
      <c r="I17" s="299">
        <v>5729</v>
      </c>
      <c r="J17" s="299">
        <v>5485</v>
      </c>
      <c r="K17" s="299">
        <v>5261</v>
      </c>
      <c r="L17" s="299">
        <v>5044</v>
      </c>
      <c r="M17" s="299">
        <v>5005</v>
      </c>
      <c r="N17" s="299">
        <v>4777</v>
      </c>
      <c r="O17" s="299">
        <v>4466</v>
      </c>
      <c r="P17" s="299">
        <v>4190</v>
      </c>
      <c r="Q17" s="299">
        <v>3841</v>
      </c>
      <c r="R17" s="299">
        <v>3902</v>
      </c>
      <c r="S17" s="299">
        <v>4049</v>
      </c>
    </row>
    <row r="18" spans="1:19" ht="20.100000000000001" customHeight="1" thickBot="1" x14ac:dyDescent="0.25">
      <c r="A18" s="338"/>
      <c r="B18" s="297" t="s">
        <v>26</v>
      </c>
      <c r="C18" s="340" t="s">
        <v>116</v>
      </c>
      <c r="D18" s="343">
        <v>2756</v>
      </c>
      <c r="E18" s="343">
        <v>3008</v>
      </c>
      <c r="F18" s="343">
        <v>3786</v>
      </c>
      <c r="G18" s="343">
        <v>3360</v>
      </c>
      <c r="H18" s="343">
        <v>3740</v>
      </c>
      <c r="I18" s="296">
        <v>3986</v>
      </c>
      <c r="J18" s="296">
        <v>3835</v>
      </c>
      <c r="K18" s="296">
        <v>3721</v>
      </c>
      <c r="L18" s="296">
        <v>3570</v>
      </c>
      <c r="M18" s="296">
        <v>3515</v>
      </c>
      <c r="N18" s="296">
        <v>3320</v>
      </c>
      <c r="O18" s="296">
        <v>3118</v>
      </c>
      <c r="P18" s="296">
        <v>2948</v>
      </c>
      <c r="Q18" s="296">
        <v>2719</v>
      </c>
      <c r="R18" s="296">
        <v>2756</v>
      </c>
      <c r="S18" s="296">
        <v>2842</v>
      </c>
    </row>
    <row r="19" spans="1:19" ht="20.100000000000001" customHeight="1" thickBot="1" x14ac:dyDescent="0.25">
      <c r="A19" s="341" t="s">
        <v>344</v>
      </c>
      <c r="B19" s="297" t="s">
        <v>25</v>
      </c>
      <c r="C19" s="340" t="s">
        <v>87</v>
      </c>
      <c r="D19" s="340" t="s">
        <v>117</v>
      </c>
      <c r="E19" s="343">
        <v>1158</v>
      </c>
      <c r="F19" s="343">
        <v>1992</v>
      </c>
      <c r="G19" s="343">
        <v>2442</v>
      </c>
      <c r="H19" s="343">
        <v>2733</v>
      </c>
      <c r="I19" s="296">
        <v>2854</v>
      </c>
      <c r="J19" s="296">
        <v>2697</v>
      </c>
      <c r="K19" s="296">
        <v>2508</v>
      </c>
      <c r="L19" s="296">
        <v>2443</v>
      </c>
      <c r="M19" s="296">
        <v>2427</v>
      </c>
      <c r="N19" s="296">
        <v>2302</v>
      </c>
      <c r="O19" s="296">
        <v>2167</v>
      </c>
      <c r="P19" s="296">
        <v>1998</v>
      </c>
      <c r="Q19" s="296">
        <v>1786</v>
      </c>
      <c r="R19" s="296">
        <v>2039</v>
      </c>
      <c r="S19" s="296">
        <v>2004</v>
      </c>
    </row>
    <row r="20" spans="1:19" ht="20.100000000000001" customHeight="1" thickBot="1" x14ac:dyDescent="0.25">
      <c r="A20" s="341"/>
      <c r="B20" s="297" t="s">
        <v>26</v>
      </c>
      <c r="C20" s="340" t="s">
        <v>87</v>
      </c>
      <c r="D20" s="340" t="s">
        <v>117</v>
      </c>
      <c r="E20" s="340">
        <v>903</v>
      </c>
      <c r="F20" s="343">
        <v>1408</v>
      </c>
      <c r="G20" s="343">
        <v>1757</v>
      </c>
      <c r="H20" s="343">
        <v>1835</v>
      </c>
      <c r="I20" s="296">
        <v>1957</v>
      </c>
      <c r="J20" s="296">
        <v>1873</v>
      </c>
      <c r="K20" s="296">
        <v>1753</v>
      </c>
      <c r="L20" s="296">
        <v>1732</v>
      </c>
      <c r="M20" s="296">
        <v>1684</v>
      </c>
      <c r="N20" s="296">
        <v>1589</v>
      </c>
      <c r="O20" s="296">
        <v>1518</v>
      </c>
      <c r="P20" s="296">
        <v>1405</v>
      </c>
      <c r="Q20" s="296">
        <v>1273</v>
      </c>
      <c r="R20" s="296">
        <v>1424</v>
      </c>
      <c r="S20" s="296">
        <v>1410</v>
      </c>
    </row>
    <row r="21" spans="1:19" ht="20.100000000000001" customHeight="1" thickBot="1" x14ac:dyDescent="0.25">
      <c r="A21" s="341" t="s">
        <v>345</v>
      </c>
      <c r="B21" s="297" t="s">
        <v>25</v>
      </c>
      <c r="C21" s="340" t="s">
        <v>87</v>
      </c>
      <c r="D21" s="340" t="s">
        <v>117</v>
      </c>
      <c r="E21" s="343">
        <v>1167</v>
      </c>
      <c r="F21" s="343">
        <v>2056</v>
      </c>
      <c r="G21" s="343">
        <v>1904</v>
      </c>
      <c r="H21" s="343">
        <v>2400</v>
      </c>
      <c r="I21" s="296">
        <v>2614</v>
      </c>
      <c r="J21" s="296">
        <v>2467</v>
      </c>
      <c r="K21" s="296">
        <v>2455</v>
      </c>
      <c r="L21" s="296">
        <v>2314</v>
      </c>
      <c r="M21" s="296">
        <v>2278</v>
      </c>
      <c r="N21" s="296">
        <v>2267</v>
      </c>
      <c r="O21" s="296">
        <v>2122</v>
      </c>
      <c r="P21" s="296">
        <v>2037</v>
      </c>
      <c r="Q21" s="296">
        <v>1884</v>
      </c>
      <c r="R21" s="296">
        <v>1697</v>
      </c>
      <c r="S21" s="296">
        <v>1885</v>
      </c>
    </row>
    <row r="22" spans="1:19" ht="20.100000000000001" customHeight="1" thickBot="1" x14ac:dyDescent="0.25">
      <c r="A22" s="341"/>
      <c r="B22" s="297" t="s">
        <v>26</v>
      </c>
      <c r="C22" s="340" t="s">
        <v>87</v>
      </c>
      <c r="D22" s="340" t="s">
        <v>117</v>
      </c>
      <c r="E22" s="340">
        <v>889</v>
      </c>
      <c r="F22" s="343">
        <v>1489</v>
      </c>
      <c r="G22" s="343">
        <v>1392</v>
      </c>
      <c r="H22" s="343">
        <v>1641</v>
      </c>
      <c r="I22" s="296">
        <v>1833</v>
      </c>
      <c r="J22" s="296">
        <v>1726</v>
      </c>
      <c r="K22" s="296">
        <v>1743</v>
      </c>
      <c r="L22" s="296">
        <v>1620</v>
      </c>
      <c r="M22" s="296">
        <v>1610</v>
      </c>
      <c r="N22" s="296">
        <v>1583</v>
      </c>
      <c r="O22" s="296">
        <v>1477</v>
      </c>
      <c r="P22" s="296">
        <v>1441</v>
      </c>
      <c r="Q22" s="296">
        <v>1331</v>
      </c>
      <c r="R22" s="296">
        <v>1221</v>
      </c>
      <c r="S22" s="296">
        <v>1324</v>
      </c>
    </row>
    <row r="23" spans="1:19" ht="20.100000000000001" customHeight="1" thickBot="1" x14ac:dyDescent="0.25">
      <c r="A23" s="341" t="s">
        <v>346</v>
      </c>
      <c r="B23" s="297" t="s">
        <v>25</v>
      </c>
      <c r="C23" s="340" t="s">
        <v>116</v>
      </c>
      <c r="D23" s="343">
        <v>2596</v>
      </c>
      <c r="E23" s="340">
        <v>754</v>
      </c>
      <c r="F23" s="340">
        <v>351</v>
      </c>
      <c r="G23" s="340">
        <v>138</v>
      </c>
      <c r="H23" s="340">
        <v>164</v>
      </c>
      <c r="I23" s="297">
        <v>135</v>
      </c>
      <c r="J23" s="297">
        <v>168</v>
      </c>
      <c r="K23" s="297">
        <v>113</v>
      </c>
      <c r="L23" s="297">
        <v>131</v>
      </c>
      <c r="M23" s="297">
        <v>147</v>
      </c>
      <c r="N23" s="297">
        <v>80</v>
      </c>
      <c r="O23" s="297">
        <v>68</v>
      </c>
      <c r="P23" s="297">
        <v>66</v>
      </c>
      <c r="Q23" s="297">
        <v>73</v>
      </c>
      <c r="R23" s="297">
        <v>75</v>
      </c>
      <c r="S23" s="297">
        <v>75</v>
      </c>
    </row>
    <row r="24" spans="1:19" ht="20.100000000000001" customHeight="1" thickBot="1" x14ac:dyDescent="0.25">
      <c r="A24" s="341"/>
      <c r="B24" s="297" t="s">
        <v>26</v>
      </c>
      <c r="C24" s="340" t="s">
        <v>116</v>
      </c>
      <c r="D24" s="343">
        <v>1471</v>
      </c>
      <c r="E24" s="340">
        <v>521</v>
      </c>
      <c r="F24" s="340">
        <v>253</v>
      </c>
      <c r="G24" s="340">
        <v>87</v>
      </c>
      <c r="H24" s="340">
        <v>123</v>
      </c>
      <c r="I24" s="297">
        <v>96</v>
      </c>
      <c r="J24" s="297">
        <v>124</v>
      </c>
      <c r="K24" s="297">
        <v>85</v>
      </c>
      <c r="L24" s="297">
        <v>96</v>
      </c>
      <c r="M24" s="297">
        <v>100</v>
      </c>
      <c r="N24" s="297">
        <v>49</v>
      </c>
      <c r="O24" s="297">
        <v>48</v>
      </c>
      <c r="P24" s="297">
        <v>45</v>
      </c>
      <c r="Q24" s="297">
        <v>51</v>
      </c>
      <c r="R24" s="297">
        <v>51</v>
      </c>
      <c r="S24" s="297">
        <v>50</v>
      </c>
    </row>
    <row r="25" spans="1:19" ht="20.100000000000001" customHeight="1" thickBot="1" x14ac:dyDescent="0.25">
      <c r="A25" s="341" t="s">
        <v>347</v>
      </c>
      <c r="B25" s="297" t="s">
        <v>25</v>
      </c>
      <c r="C25" s="340" t="s">
        <v>116</v>
      </c>
      <c r="D25" s="343">
        <v>2417</v>
      </c>
      <c r="E25" s="343">
        <v>1038</v>
      </c>
      <c r="F25" s="340">
        <v>416</v>
      </c>
      <c r="G25" s="340">
        <v>103</v>
      </c>
      <c r="H25" s="340">
        <v>127</v>
      </c>
      <c r="I25" s="297">
        <v>68</v>
      </c>
      <c r="J25" s="297">
        <v>94</v>
      </c>
      <c r="K25" s="297">
        <v>99</v>
      </c>
      <c r="L25" s="297">
        <v>75</v>
      </c>
      <c r="M25" s="297">
        <v>88</v>
      </c>
      <c r="N25" s="297">
        <v>78</v>
      </c>
      <c r="O25" s="297">
        <v>48</v>
      </c>
      <c r="P25" s="297">
        <v>49</v>
      </c>
      <c r="Q25" s="297">
        <v>52</v>
      </c>
      <c r="R25" s="297">
        <v>44</v>
      </c>
      <c r="S25" s="297">
        <v>46</v>
      </c>
    </row>
    <row r="26" spans="1:19" ht="20.100000000000001" customHeight="1" thickBot="1" x14ac:dyDescent="0.25">
      <c r="A26" s="341"/>
      <c r="B26" s="297" t="s">
        <v>26</v>
      </c>
      <c r="C26" s="340" t="s">
        <v>116</v>
      </c>
      <c r="D26" s="343">
        <v>1285</v>
      </c>
      <c r="E26" s="340">
        <v>695</v>
      </c>
      <c r="F26" s="340">
        <v>269</v>
      </c>
      <c r="G26" s="340">
        <v>69</v>
      </c>
      <c r="H26" s="340">
        <v>92</v>
      </c>
      <c r="I26" s="297">
        <v>51</v>
      </c>
      <c r="J26" s="297">
        <v>67</v>
      </c>
      <c r="K26" s="297">
        <v>79</v>
      </c>
      <c r="L26" s="297">
        <v>56</v>
      </c>
      <c r="M26" s="297">
        <v>72</v>
      </c>
      <c r="N26" s="297">
        <v>58</v>
      </c>
      <c r="O26" s="297">
        <v>27</v>
      </c>
      <c r="P26" s="297">
        <v>33</v>
      </c>
      <c r="Q26" s="297">
        <v>33</v>
      </c>
      <c r="R26" s="297">
        <v>33</v>
      </c>
      <c r="S26" s="297">
        <v>28</v>
      </c>
    </row>
    <row r="27" spans="1:19" ht="20.100000000000001" customHeight="1" thickBot="1" x14ac:dyDescent="0.25">
      <c r="A27" s="341" t="s">
        <v>348</v>
      </c>
      <c r="B27" s="297" t="s">
        <v>25</v>
      </c>
      <c r="C27" s="340" t="s">
        <v>87</v>
      </c>
      <c r="D27" s="340" t="s">
        <v>87</v>
      </c>
      <c r="E27" s="340" t="s">
        <v>87</v>
      </c>
      <c r="F27" s="340">
        <v>575</v>
      </c>
      <c r="G27" s="340">
        <v>81</v>
      </c>
      <c r="H27" s="340">
        <v>63</v>
      </c>
      <c r="I27" s="297">
        <v>58</v>
      </c>
      <c r="J27" s="297">
        <v>59</v>
      </c>
      <c r="K27" s="297">
        <v>86</v>
      </c>
      <c r="L27" s="297">
        <v>81</v>
      </c>
      <c r="M27" s="297">
        <v>65</v>
      </c>
      <c r="N27" s="297">
        <v>50</v>
      </c>
      <c r="O27" s="297">
        <v>61</v>
      </c>
      <c r="P27" s="297">
        <v>40</v>
      </c>
      <c r="Q27" s="297">
        <v>46</v>
      </c>
      <c r="R27" s="297">
        <v>47</v>
      </c>
      <c r="S27" s="297">
        <v>39</v>
      </c>
    </row>
    <row r="28" spans="1:19" ht="20.100000000000001" customHeight="1" thickBot="1" x14ac:dyDescent="0.25">
      <c r="A28" s="341"/>
      <c r="B28" s="297" t="s">
        <v>26</v>
      </c>
      <c r="C28" s="340" t="s">
        <v>87</v>
      </c>
      <c r="D28" s="340" t="s">
        <v>87</v>
      </c>
      <c r="E28" s="340" t="s">
        <v>87</v>
      </c>
      <c r="F28" s="340">
        <v>367</v>
      </c>
      <c r="G28" s="340">
        <v>55</v>
      </c>
      <c r="H28" s="340">
        <v>49</v>
      </c>
      <c r="I28" s="297">
        <v>49</v>
      </c>
      <c r="J28" s="297">
        <v>45</v>
      </c>
      <c r="K28" s="297">
        <v>61</v>
      </c>
      <c r="L28" s="297">
        <v>66</v>
      </c>
      <c r="M28" s="297">
        <v>49</v>
      </c>
      <c r="N28" s="297">
        <v>41</v>
      </c>
      <c r="O28" s="297">
        <v>48</v>
      </c>
      <c r="P28" s="297">
        <v>24</v>
      </c>
      <c r="Q28" s="297">
        <v>31</v>
      </c>
      <c r="R28" s="297">
        <v>27</v>
      </c>
      <c r="S28" s="297">
        <v>30</v>
      </c>
    </row>
    <row r="29" spans="1:19" ht="20.100000000000001" customHeight="1" thickBot="1" x14ac:dyDescent="0.25">
      <c r="A29" s="405" t="s">
        <v>114</v>
      </c>
      <c r="B29" s="405"/>
      <c r="C29" s="405"/>
      <c r="D29" s="405"/>
      <c r="E29" s="405"/>
      <c r="F29" s="405"/>
      <c r="G29" s="405"/>
      <c r="H29" s="405"/>
      <c r="I29" s="405"/>
      <c r="J29" s="405"/>
      <c r="K29" s="405"/>
      <c r="L29" s="405"/>
      <c r="M29" s="405"/>
      <c r="N29" s="405"/>
      <c r="O29" s="405"/>
      <c r="P29" s="405"/>
      <c r="Q29" s="405"/>
      <c r="R29" s="405"/>
      <c r="S29" s="405"/>
    </row>
    <row r="30" spans="1:19" ht="20.100000000000001" customHeight="1" thickBot="1" x14ac:dyDescent="0.25">
      <c r="A30" s="338" t="s">
        <v>3</v>
      </c>
      <c r="B30" s="300" t="s">
        <v>25</v>
      </c>
      <c r="C30" s="339" t="s">
        <v>116</v>
      </c>
      <c r="D30" s="342">
        <v>4588</v>
      </c>
      <c r="E30" s="342">
        <v>8026</v>
      </c>
      <c r="F30" s="342">
        <v>13565</v>
      </c>
      <c r="G30" s="342">
        <v>17852</v>
      </c>
      <c r="H30" s="342">
        <v>26406</v>
      </c>
      <c r="I30" s="299">
        <v>25847</v>
      </c>
      <c r="J30" s="299">
        <v>25540</v>
      </c>
      <c r="K30" s="299">
        <v>23758</v>
      </c>
      <c r="L30" s="299">
        <v>22920</v>
      </c>
      <c r="M30" s="299">
        <v>23811</v>
      </c>
      <c r="N30" s="299">
        <v>23906</v>
      </c>
      <c r="O30" s="299">
        <v>22784</v>
      </c>
      <c r="P30" s="299">
        <v>21629</v>
      </c>
      <c r="Q30" s="299">
        <v>21376</v>
      </c>
      <c r="R30" s="299">
        <v>21183</v>
      </c>
      <c r="S30" s="299">
        <v>20881</v>
      </c>
    </row>
    <row r="31" spans="1:19" ht="20.100000000000001" customHeight="1" thickBot="1" x14ac:dyDescent="0.25">
      <c r="A31" s="338"/>
      <c r="B31" s="297" t="s">
        <v>26</v>
      </c>
      <c r="C31" s="340" t="s">
        <v>116</v>
      </c>
      <c r="D31" s="343">
        <v>1352</v>
      </c>
      <c r="E31" s="343">
        <v>3389</v>
      </c>
      <c r="F31" s="343">
        <v>5181</v>
      </c>
      <c r="G31" s="343">
        <v>8564</v>
      </c>
      <c r="H31" s="343">
        <v>13672</v>
      </c>
      <c r="I31" s="296">
        <v>13089</v>
      </c>
      <c r="J31" s="296">
        <v>12845</v>
      </c>
      <c r="K31" s="296">
        <v>11926</v>
      </c>
      <c r="L31" s="296">
        <v>11512</v>
      </c>
      <c r="M31" s="296">
        <v>11985</v>
      </c>
      <c r="N31" s="296">
        <v>11996</v>
      </c>
      <c r="O31" s="296">
        <v>11425</v>
      </c>
      <c r="P31" s="296">
        <v>10727</v>
      </c>
      <c r="Q31" s="296">
        <v>10564</v>
      </c>
      <c r="R31" s="296">
        <v>10590</v>
      </c>
      <c r="S31" s="296">
        <v>10350</v>
      </c>
    </row>
    <row r="32" spans="1:19" ht="20.100000000000001" customHeight="1" thickBot="1" x14ac:dyDescent="0.25">
      <c r="A32" s="341" t="s">
        <v>344</v>
      </c>
      <c r="B32" s="297" t="s">
        <v>25</v>
      </c>
      <c r="C32" s="340" t="s">
        <v>87</v>
      </c>
      <c r="D32" s="340" t="s">
        <v>117</v>
      </c>
      <c r="E32" s="343">
        <v>3301</v>
      </c>
      <c r="F32" s="343">
        <v>6370</v>
      </c>
      <c r="G32" s="343">
        <v>9355</v>
      </c>
      <c r="H32" s="343">
        <v>13594</v>
      </c>
      <c r="I32" s="296">
        <v>13407</v>
      </c>
      <c r="J32" s="296">
        <v>12640</v>
      </c>
      <c r="K32" s="296">
        <v>11535</v>
      </c>
      <c r="L32" s="296">
        <v>11679</v>
      </c>
      <c r="M32" s="296">
        <v>12411</v>
      </c>
      <c r="N32" s="296">
        <v>11720</v>
      </c>
      <c r="O32" s="296">
        <v>11129</v>
      </c>
      <c r="P32" s="296">
        <v>10604</v>
      </c>
      <c r="Q32" s="296">
        <v>10724</v>
      </c>
      <c r="R32" s="296">
        <v>10486</v>
      </c>
      <c r="S32" s="296">
        <v>10392</v>
      </c>
    </row>
    <row r="33" spans="1:19" ht="20.100000000000001" customHeight="1" thickBot="1" x14ac:dyDescent="0.25">
      <c r="A33" s="341"/>
      <c r="B33" s="297" t="s">
        <v>26</v>
      </c>
      <c r="C33" s="340" t="s">
        <v>87</v>
      </c>
      <c r="D33" s="340" t="s">
        <v>117</v>
      </c>
      <c r="E33" s="343">
        <v>1355</v>
      </c>
      <c r="F33" s="343">
        <v>2464</v>
      </c>
      <c r="G33" s="343">
        <v>4529</v>
      </c>
      <c r="H33" s="343">
        <v>7001</v>
      </c>
      <c r="I33" s="296">
        <v>6785</v>
      </c>
      <c r="J33" s="296">
        <v>6383</v>
      </c>
      <c r="K33" s="296">
        <v>5784</v>
      </c>
      <c r="L33" s="296">
        <v>5881</v>
      </c>
      <c r="M33" s="296">
        <v>6271</v>
      </c>
      <c r="N33" s="296">
        <v>5851</v>
      </c>
      <c r="O33" s="296">
        <v>5623</v>
      </c>
      <c r="P33" s="296">
        <v>5160</v>
      </c>
      <c r="Q33" s="296">
        <v>5333</v>
      </c>
      <c r="R33" s="296">
        <v>5271</v>
      </c>
      <c r="S33" s="296">
        <v>5122</v>
      </c>
    </row>
    <row r="34" spans="1:19" ht="20.100000000000001" customHeight="1" thickBot="1" x14ac:dyDescent="0.25">
      <c r="A34" s="341" t="s">
        <v>345</v>
      </c>
      <c r="B34" s="297" t="s">
        <v>25</v>
      </c>
      <c r="C34" s="340" t="s">
        <v>87</v>
      </c>
      <c r="D34" s="340" t="s">
        <v>117</v>
      </c>
      <c r="E34" s="343">
        <v>3220</v>
      </c>
      <c r="F34" s="343">
        <v>6593</v>
      </c>
      <c r="G34" s="343">
        <v>8262</v>
      </c>
      <c r="H34" s="343">
        <v>12324</v>
      </c>
      <c r="I34" s="296">
        <v>11987</v>
      </c>
      <c r="J34" s="296">
        <v>12434</v>
      </c>
      <c r="K34" s="296">
        <v>11779</v>
      </c>
      <c r="L34" s="296">
        <v>10805</v>
      </c>
      <c r="M34" s="296">
        <v>11003</v>
      </c>
      <c r="N34" s="296">
        <v>11811</v>
      </c>
      <c r="O34" s="296">
        <v>11234</v>
      </c>
      <c r="P34" s="296">
        <v>10586</v>
      </c>
      <c r="Q34" s="296">
        <v>10177</v>
      </c>
      <c r="R34" s="296">
        <v>10241</v>
      </c>
      <c r="S34" s="296">
        <v>10072</v>
      </c>
    </row>
    <row r="35" spans="1:19" ht="20.100000000000001" customHeight="1" thickBot="1" x14ac:dyDescent="0.25">
      <c r="A35" s="341"/>
      <c r="B35" s="297" t="s">
        <v>26</v>
      </c>
      <c r="C35" s="340" t="s">
        <v>87</v>
      </c>
      <c r="D35" s="340" t="s">
        <v>117</v>
      </c>
      <c r="E35" s="343">
        <v>1456</v>
      </c>
      <c r="F35" s="343">
        <v>2504</v>
      </c>
      <c r="G35" s="343">
        <v>3928</v>
      </c>
      <c r="H35" s="343">
        <v>6389</v>
      </c>
      <c r="I35" s="296">
        <v>6073</v>
      </c>
      <c r="J35" s="296">
        <v>6247</v>
      </c>
      <c r="K35" s="296">
        <v>5919</v>
      </c>
      <c r="L35" s="296">
        <v>5417</v>
      </c>
      <c r="M35" s="296">
        <v>5491</v>
      </c>
      <c r="N35" s="296">
        <v>5943</v>
      </c>
      <c r="O35" s="296">
        <v>5565</v>
      </c>
      <c r="P35" s="296">
        <v>5320</v>
      </c>
      <c r="Q35" s="296">
        <v>4965</v>
      </c>
      <c r="R35" s="296">
        <v>5070</v>
      </c>
      <c r="S35" s="296">
        <v>5012</v>
      </c>
    </row>
    <row r="36" spans="1:19" ht="20.100000000000001" customHeight="1" thickBot="1" x14ac:dyDescent="0.25">
      <c r="A36" s="341" t="s">
        <v>346</v>
      </c>
      <c r="B36" s="297" t="s">
        <v>25</v>
      </c>
      <c r="C36" s="340" t="s">
        <v>116</v>
      </c>
      <c r="D36" s="343">
        <v>2433</v>
      </c>
      <c r="E36" s="340">
        <v>773</v>
      </c>
      <c r="F36" s="340">
        <v>280</v>
      </c>
      <c r="G36" s="340">
        <v>91</v>
      </c>
      <c r="H36" s="340">
        <v>223</v>
      </c>
      <c r="I36" s="297">
        <v>211</v>
      </c>
      <c r="J36" s="297">
        <v>199</v>
      </c>
      <c r="K36" s="297">
        <v>164</v>
      </c>
      <c r="L36" s="297">
        <v>167</v>
      </c>
      <c r="M36" s="297">
        <v>182</v>
      </c>
      <c r="N36" s="297">
        <v>175</v>
      </c>
      <c r="O36" s="297">
        <v>212</v>
      </c>
      <c r="P36" s="297">
        <v>234</v>
      </c>
      <c r="Q36" s="297">
        <v>213</v>
      </c>
      <c r="R36" s="297">
        <v>200</v>
      </c>
      <c r="S36" s="297">
        <v>191</v>
      </c>
    </row>
    <row r="37" spans="1:19" ht="20.100000000000001" customHeight="1" thickBot="1" x14ac:dyDescent="0.25">
      <c r="A37" s="341"/>
      <c r="B37" s="297" t="s">
        <v>26</v>
      </c>
      <c r="C37" s="340" t="s">
        <v>116</v>
      </c>
      <c r="D37" s="340">
        <v>720</v>
      </c>
      <c r="E37" s="340">
        <v>270</v>
      </c>
      <c r="F37" s="340">
        <v>85</v>
      </c>
      <c r="G37" s="340">
        <v>50</v>
      </c>
      <c r="H37" s="340">
        <v>131</v>
      </c>
      <c r="I37" s="297">
        <v>100</v>
      </c>
      <c r="J37" s="297">
        <v>78</v>
      </c>
      <c r="K37" s="297">
        <v>103</v>
      </c>
      <c r="L37" s="297">
        <v>88</v>
      </c>
      <c r="M37" s="297">
        <v>109</v>
      </c>
      <c r="N37" s="297">
        <v>96</v>
      </c>
      <c r="O37" s="297">
        <v>126</v>
      </c>
      <c r="P37" s="297">
        <v>132</v>
      </c>
      <c r="Q37" s="297">
        <v>118</v>
      </c>
      <c r="R37" s="297">
        <v>110</v>
      </c>
      <c r="S37" s="297">
        <v>94</v>
      </c>
    </row>
    <row r="38" spans="1:19" ht="20.100000000000001" customHeight="1" thickBot="1" x14ac:dyDescent="0.25">
      <c r="A38" s="341" t="s">
        <v>347</v>
      </c>
      <c r="B38" s="297" t="s">
        <v>25</v>
      </c>
      <c r="C38" s="340" t="s">
        <v>116</v>
      </c>
      <c r="D38" s="343">
        <v>2155</v>
      </c>
      <c r="E38" s="340">
        <v>732</v>
      </c>
      <c r="F38" s="340">
        <v>204</v>
      </c>
      <c r="G38" s="340">
        <v>97</v>
      </c>
      <c r="H38" s="340">
        <v>168</v>
      </c>
      <c r="I38" s="297">
        <v>137</v>
      </c>
      <c r="J38" s="297">
        <v>167</v>
      </c>
      <c r="K38" s="297">
        <v>161</v>
      </c>
      <c r="L38" s="297">
        <v>129</v>
      </c>
      <c r="M38" s="297">
        <v>123</v>
      </c>
      <c r="N38" s="297">
        <v>135</v>
      </c>
      <c r="O38" s="297">
        <v>121</v>
      </c>
      <c r="P38" s="297">
        <v>114</v>
      </c>
      <c r="Q38" s="297">
        <v>163</v>
      </c>
      <c r="R38" s="297">
        <v>123</v>
      </c>
      <c r="S38" s="297">
        <v>140</v>
      </c>
    </row>
    <row r="39" spans="1:19" ht="20.100000000000001" customHeight="1" thickBot="1" x14ac:dyDescent="0.25">
      <c r="A39" s="341"/>
      <c r="B39" s="297" t="s">
        <v>26</v>
      </c>
      <c r="C39" s="340" t="s">
        <v>116</v>
      </c>
      <c r="D39" s="340">
        <v>632</v>
      </c>
      <c r="E39" s="340">
        <v>308</v>
      </c>
      <c r="F39" s="340">
        <v>80</v>
      </c>
      <c r="G39" s="340">
        <v>38</v>
      </c>
      <c r="H39" s="340">
        <v>93</v>
      </c>
      <c r="I39" s="297">
        <v>77</v>
      </c>
      <c r="J39" s="297">
        <v>82</v>
      </c>
      <c r="K39" s="297">
        <v>60</v>
      </c>
      <c r="L39" s="297">
        <v>72</v>
      </c>
      <c r="M39" s="297">
        <v>63</v>
      </c>
      <c r="N39" s="297">
        <v>75</v>
      </c>
      <c r="O39" s="297">
        <v>65</v>
      </c>
      <c r="P39" s="297">
        <v>70</v>
      </c>
      <c r="Q39" s="297">
        <v>85</v>
      </c>
      <c r="R39" s="297">
        <v>71</v>
      </c>
      <c r="S39" s="297">
        <v>75</v>
      </c>
    </row>
    <row r="40" spans="1:19" ht="20.100000000000001" customHeight="1" thickBot="1" x14ac:dyDescent="0.25">
      <c r="A40" s="341" t="s">
        <v>348</v>
      </c>
      <c r="B40" s="297" t="s">
        <v>25</v>
      </c>
      <c r="C40" s="340" t="s">
        <v>87</v>
      </c>
      <c r="D40" s="340" t="s">
        <v>87</v>
      </c>
      <c r="E40" s="340" t="s">
        <v>87</v>
      </c>
      <c r="F40" s="340">
        <v>118</v>
      </c>
      <c r="G40" s="340">
        <v>47</v>
      </c>
      <c r="H40" s="340">
        <v>97</v>
      </c>
      <c r="I40" s="297">
        <v>105</v>
      </c>
      <c r="J40" s="297">
        <v>100</v>
      </c>
      <c r="K40" s="297">
        <v>119</v>
      </c>
      <c r="L40" s="297">
        <v>140</v>
      </c>
      <c r="M40" s="297">
        <v>92</v>
      </c>
      <c r="N40" s="297">
        <v>65</v>
      </c>
      <c r="O40" s="297">
        <v>88</v>
      </c>
      <c r="P40" s="297">
        <v>91</v>
      </c>
      <c r="Q40" s="297">
        <v>99</v>
      </c>
      <c r="R40" s="297">
        <v>133</v>
      </c>
      <c r="S40" s="297">
        <v>86</v>
      </c>
    </row>
    <row r="41" spans="1:19" ht="20.100000000000001" customHeight="1" thickBot="1" x14ac:dyDescent="0.25">
      <c r="A41" s="341"/>
      <c r="B41" s="297" t="s">
        <v>26</v>
      </c>
      <c r="C41" s="340" t="s">
        <v>87</v>
      </c>
      <c r="D41" s="340" t="s">
        <v>87</v>
      </c>
      <c r="E41" s="340" t="s">
        <v>87</v>
      </c>
      <c r="F41" s="340">
        <v>48</v>
      </c>
      <c r="G41" s="340">
        <v>19</v>
      </c>
      <c r="H41" s="340">
        <v>58</v>
      </c>
      <c r="I41" s="297">
        <v>54</v>
      </c>
      <c r="J41" s="297">
        <v>55</v>
      </c>
      <c r="K41" s="297">
        <v>60</v>
      </c>
      <c r="L41" s="297">
        <v>54</v>
      </c>
      <c r="M41" s="297">
        <v>51</v>
      </c>
      <c r="N41" s="297">
        <v>31</v>
      </c>
      <c r="O41" s="297">
        <v>46</v>
      </c>
      <c r="P41" s="297">
        <v>45</v>
      </c>
      <c r="Q41" s="297">
        <v>63</v>
      </c>
      <c r="R41" s="297">
        <v>68</v>
      </c>
      <c r="S41" s="297">
        <v>47</v>
      </c>
    </row>
    <row r="42" spans="1:19" ht="20.100000000000001" customHeight="1" thickBot="1" x14ac:dyDescent="0.25">
      <c r="A42" s="405" t="s">
        <v>115</v>
      </c>
      <c r="B42" s="405"/>
      <c r="C42" s="405"/>
      <c r="D42" s="405"/>
      <c r="E42" s="405"/>
      <c r="F42" s="405"/>
      <c r="G42" s="405"/>
      <c r="H42" s="405"/>
      <c r="I42" s="405"/>
      <c r="J42" s="405"/>
      <c r="K42" s="405"/>
      <c r="L42" s="405"/>
      <c r="M42" s="405"/>
      <c r="N42" s="405"/>
      <c r="O42" s="405"/>
      <c r="P42" s="405"/>
      <c r="Q42" s="405"/>
      <c r="R42" s="405"/>
      <c r="S42" s="405"/>
    </row>
    <row r="43" spans="1:19" ht="20.100000000000001" customHeight="1" thickBot="1" x14ac:dyDescent="0.25">
      <c r="A43" s="338" t="s">
        <v>3</v>
      </c>
      <c r="B43" s="300" t="s">
        <v>25</v>
      </c>
      <c r="C43" s="339" t="s">
        <v>87</v>
      </c>
      <c r="D43" s="339">
        <v>267</v>
      </c>
      <c r="E43" s="342">
        <v>4129</v>
      </c>
      <c r="F43" s="342">
        <v>10259</v>
      </c>
      <c r="G43" s="342">
        <v>2284</v>
      </c>
      <c r="H43" s="339">
        <v>527</v>
      </c>
      <c r="I43" s="300">
        <v>589</v>
      </c>
      <c r="J43" s="300">
        <v>588</v>
      </c>
      <c r="K43" s="300">
        <v>540</v>
      </c>
      <c r="L43" s="300">
        <v>478</v>
      </c>
      <c r="M43" s="300">
        <v>436</v>
      </c>
      <c r="N43" s="300">
        <v>329</v>
      </c>
      <c r="O43" s="300">
        <v>282</v>
      </c>
      <c r="P43" s="300">
        <v>186</v>
      </c>
      <c r="Q43" s="300">
        <v>132</v>
      </c>
      <c r="R43" s="300">
        <v>146</v>
      </c>
      <c r="S43" s="300">
        <v>193</v>
      </c>
    </row>
    <row r="44" spans="1:19" ht="20.100000000000001" customHeight="1" thickBot="1" x14ac:dyDescent="0.25">
      <c r="A44" s="338"/>
      <c r="B44" s="297" t="s">
        <v>26</v>
      </c>
      <c r="C44" s="340" t="s">
        <v>87</v>
      </c>
      <c r="D44" s="340">
        <v>183</v>
      </c>
      <c r="E44" s="343">
        <v>3221</v>
      </c>
      <c r="F44" s="343">
        <v>7411</v>
      </c>
      <c r="G44" s="343">
        <v>1582</v>
      </c>
      <c r="H44" s="340">
        <v>357</v>
      </c>
      <c r="I44" s="297">
        <v>380</v>
      </c>
      <c r="J44" s="297">
        <v>355</v>
      </c>
      <c r="K44" s="297">
        <v>320</v>
      </c>
      <c r="L44" s="297">
        <v>287</v>
      </c>
      <c r="M44" s="297">
        <v>259</v>
      </c>
      <c r="N44" s="297">
        <v>187</v>
      </c>
      <c r="O44" s="297">
        <v>168</v>
      </c>
      <c r="P44" s="297">
        <v>108</v>
      </c>
      <c r="Q44" s="297">
        <v>83</v>
      </c>
      <c r="R44" s="297">
        <v>91</v>
      </c>
      <c r="S44" s="297">
        <v>106</v>
      </c>
    </row>
    <row r="45" spans="1:19" ht="20.100000000000001" customHeight="1" thickBot="1" x14ac:dyDescent="0.25">
      <c r="A45" s="341" t="s">
        <v>344</v>
      </c>
      <c r="B45" s="297" t="s">
        <v>25</v>
      </c>
      <c r="C45" s="340" t="s">
        <v>87</v>
      </c>
      <c r="D45" s="340" t="s">
        <v>117</v>
      </c>
      <c r="E45" s="343">
        <v>1210</v>
      </c>
      <c r="F45" s="343">
        <v>2685</v>
      </c>
      <c r="G45" s="340" t="s">
        <v>87</v>
      </c>
      <c r="H45" s="340" t="s">
        <v>87</v>
      </c>
      <c r="I45" s="297" t="s">
        <v>87</v>
      </c>
      <c r="J45" s="297" t="s">
        <v>87</v>
      </c>
      <c r="K45" s="297" t="s">
        <v>87</v>
      </c>
      <c r="L45" s="297" t="s">
        <v>87</v>
      </c>
      <c r="M45" s="297" t="s">
        <v>87</v>
      </c>
      <c r="N45" s="297" t="s">
        <v>87</v>
      </c>
      <c r="O45" s="297" t="s">
        <v>87</v>
      </c>
      <c r="P45" s="297" t="s">
        <v>87</v>
      </c>
      <c r="Q45" s="297" t="s">
        <v>87</v>
      </c>
      <c r="R45" s="297" t="s">
        <v>87</v>
      </c>
      <c r="S45" s="297" t="s">
        <v>87</v>
      </c>
    </row>
    <row r="46" spans="1:19" ht="20.100000000000001" customHeight="1" thickBot="1" x14ac:dyDescent="0.25">
      <c r="A46" s="341"/>
      <c r="B46" s="297" t="s">
        <v>26</v>
      </c>
      <c r="C46" s="340" t="s">
        <v>87</v>
      </c>
      <c r="D46" s="340" t="s">
        <v>117</v>
      </c>
      <c r="E46" s="340">
        <v>995</v>
      </c>
      <c r="F46" s="343">
        <v>1951</v>
      </c>
      <c r="G46" s="340" t="s">
        <v>87</v>
      </c>
      <c r="H46" s="340" t="s">
        <v>87</v>
      </c>
      <c r="I46" s="297" t="s">
        <v>87</v>
      </c>
      <c r="J46" s="297" t="s">
        <v>87</v>
      </c>
      <c r="K46" s="297" t="s">
        <v>87</v>
      </c>
      <c r="L46" s="297" t="s">
        <v>87</v>
      </c>
      <c r="M46" s="297" t="s">
        <v>87</v>
      </c>
      <c r="N46" s="297" t="s">
        <v>87</v>
      </c>
      <c r="O46" s="297" t="s">
        <v>87</v>
      </c>
      <c r="P46" s="297" t="s">
        <v>87</v>
      </c>
      <c r="Q46" s="297" t="s">
        <v>87</v>
      </c>
      <c r="R46" s="297" t="s">
        <v>87</v>
      </c>
      <c r="S46" s="297" t="s">
        <v>87</v>
      </c>
    </row>
    <row r="47" spans="1:19" ht="20.100000000000001" customHeight="1" thickBot="1" x14ac:dyDescent="0.25">
      <c r="A47" s="341" t="s">
        <v>345</v>
      </c>
      <c r="B47" s="297" t="s">
        <v>25</v>
      </c>
      <c r="C47" s="340" t="s">
        <v>87</v>
      </c>
      <c r="D47" s="340" t="s">
        <v>117</v>
      </c>
      <c r="E47" s="340">
        <v>852</v>
      </c>
      <c r="F47" s="343">
        <v>2399</v>
      </c>
      <c r="G47" s="343">
        <v>1737</v>
      </c>
      <c r="H47" s="340" t="s">
        <v>87</v>
      </c>
      <c r="I47" s="297" t="s">
        <v>87</v>
      </c>
      <c r="J47" s="297" t="s">
        <v>87</v>
      </c>
      <c r="K47" s="297" t="s">
        <v>87</v>
      </c>
      <c r="L47" s="297" t="s">
        <v>87</v>
      </c>
      <c r="M47" s="297" t="s">
        <v>87</v>
      </c>
      <c r="N47" s="297" t="s">
        <v>87</v>
      </c>
      <c r="O47" s="297" t="s">
        <v>87</v>
      </c>
      <c r="P47" s="297" t="s">
        <v>87</v>
      </c>
      <c r="Q47" s="297" t="s">
        <v>87</v>
      </c>
      <c r="R47" s="297" t="s">
        <v>87</v>
      </c>
      <c r="S47" s="297" t="s">
        <v>87</v>
      </c>
    </row>
    <row r="48" spans="1:19" ht="20.100000000000001" customHeight="1" thickBot="1" x14ac:dyDescent="0.25">
      <c r="A48" s="341"/>
      <c r="B48" s="297" t="s">
        <v>26</v>
      </c>
      <c r="C48" s="340" t="s">
        <v>87</v>
      </c>
      <c r="D48" s="340" t="s">
        <v>117</v>
      </c>
      <c r="E48" s="340">
        <v>724</v>
      </c>
      <c r="F48" s="343">
        <v>1809</v>
      </c>
      <c r="G48" s="343">
        <v>1200</v>
      </c>
      <c r="H48" s="340" t="s">
        <v>87</v>
      </c>
      <c r="I48" s="297" t="s">
        <v>87</v>
      </c>
      <c r="J48" s="297" t="s">
        <v>87</v>
      </c>
      <c r="K48" s="297" t="s">
        <v>87</v>
      </c>
      <c r="L48" s="297" t="s">
        <v>87</v>
      </c>
      <c r="M48" s="297" t="s">
        <v>87</v>
      </c>
      <c r="N48" s="297" t="s">
        <v>87</v>
      </c>
      <c r="O48" s="297" t="s">
        <v>87</v>
      </c>
      <c r="P48" s="297" t="s">
        <v>87</v>
      </c>
      <c r="Q48" s="297" t="s">
        <v>87</v>
      </c>
      <c r="R48" s="297" t="s">
        <v>87</v>
      </c>
      <c r="S48" s="297" t="s">
        <v>87</v>
      </c>
    </row>
    <row r="49" spans="1:19" ht="20.100000000000001" customHeight="1" thickBot="1" x14ac:dyDescent="0.25">
      <c r="A49" s="341" t="s">
        <v>346</v>
      </c>
      <c r="B49" s="297" t="s">
        <v>25</v>
      </c>
      <c r="C49" s="340" t="s">
        <v>87</v>
      </c>
      <c r="D49" s="340">
        <v>160</v>
      </c>
      <c r="E49" s="343">
        <v>1384</v>
      </c>
      <c r="F49" s="343">
        <v>1901</v>
      </c>
      <c r="G49" s="340">
        <v>165</v>
      </c>
      <c r="H49" s="340">
        <v>184</v>
      </c>
      <c r="I49" s="297">
        <v>283</v>
      </c>
      <c r="J49" s="297">
        <v>233</v>
      </c>
      <c r="K49" s="297">
        <v>192</v>
      </c>
      <c r="L49" s="297">
        <v>182</v>
      </c>
      <c r="M49" s="297">
        <v>206</v>
      </c>
      <c r="N49" s="297">
        <v>121</v>
      </c>
      <c r="O49" s="297">
        <v>70</v>
      </c>
      <c r="P49" s="297">
        <v>46</v>
      </c>
      <c r="Q49" s="297">
        <v>54</v>
      </c>
      <c r="R49" s="297">
        <v>84</v>
      </c>
      <c r="S49" s="297">
        <v>103</v>
      </c>
    </row>
    <row r="50" spans="1:19" ht="20.100000000000001" customHeight="1" thickBot="1" x14ac:dyDescent="0.25">
      <c r="A50" s="341"/>
      <c r="B50" s="297" t="s">
        <v>26</v>
      </c>
      <c r="C50" s="340" t="s">
        <v>87</v>
      </c>
      <c r="D50" s="340">
        <v>121</v>
      </c>
      <c r="E50" s="343">
        <v>1006</v>
      </c>
      <c r="F50" s="343">
        <v>1382</v>
      </c>
      <c r="G50" s="340">
        <v>120</v>
      </c>
      <c r="H50" s="340">
        <v>131</v>
      </c>
      <c r="I50" s="297">
        <v>176</v>
      </c>
      <c r="J50" s="297">
        <v>134</v>
      </c>
      <c r="K50" s="297">
        <v>109</v>
      </c>
      <c r="L50" s="297">
        <v>110</v>
      </c>
      <c r="M50" s="297">
        <v>120</v>
      </c>
      <c r="N50" s="297">
        <v>72</v>
      </c>
      <c r="O50" s="297">
        <v>49</v>
      </c>
      <c r="P50" s="297">
        <v>28</v>
      </c>
      <c r="Q50" s="297">
        <v>34</v>
      </c>
      <c r="R50" s="297">
        <v>52</v>
      </c>
      <c r="S50" s="297">
        <v>49</v>
      </c>
    </row>
    <row r="51" spans="1:19" ht="20.100000000000001" customHeight="1" thickBot="1" x14ac:dyDescent="0.25">
      <c r="A51" s="341" t="s">
        <v>347</v>
      </c>
      <c r="B51" s="297" t="s">
        <v>25</v>
      </c>
      <c r="C51" s="340" t="s">
        <v>87</v>
      </c>
      <c r="D51" s="340">
        <v>107</v>
      </c>
      <c r="E51" s="340">
        <v>683</v>
      </c>
      <c r="F51" s="343">
        <v>1707</v>
      </c>
      <c r="G51" s="340">
        <v>221</v>
      </c>
      <c r="H51" s="340">
        <v>146</v>
      </c>
      <c r="I51" s="297">
        <v>167</v>
      </c>
      <c r="J51" s="297">
        <v>224</v>
      </c>
      <c r="K51" s="297">
        <v>181</v>
      </c>
      <c r="L51" s="297">
        <v>132</v>
      </c>
      <c r="M51" s="297">
        <v>116</v>
      </c>
      <c r="N51" s="297">
        <v>145</v>
      </c>
      <c r="O51" s="297">
        <v>95</v>
      </c>
      <c r="P51" s="297">
        <v>57</v>
      </c>
      <c r="Q51" s="297">
        <v>32</v>
      </c>
      <c r="R51" s="297">
        <v>33</v>
      </c>
      <c r="S51" s="297">
        <v>59</v>
      </c>
    </row>
    <row r="52" spans="1:19" ht="20.100000000000001" customHeight="1" thickBot="1" x14ac:dyDescent="0.25">
      <c r="A52" s="341"/>
      <c r="B52" s="297" t="s">
        <v>26</v>
      </c>
      <c r="C52" s="340" t="s">
        <v>87</v>
      </c>
      <c r="D52" s="340">
        <v>62</v>
      </c>
      <c r="E52" s="340">
        <v>496</v>
      </c>
      <c r="F52" s="343">
        <v>1208</v>
      </c>
      <c r="G52" s="340">
        <v>144</v>
      </c>
      <c r="H52" s="340">
        <v>98</v>
      </c>
      <c r="I52" s="297">
        <v>106</v>
      </c>
      <c r="J52" s="297">
        <v>136</v>
      </c>
      <c r="K52" s="297">
        <v>110</v>
      </c>
      <c r="L52" s="297">
        <v>79</v>
      </c>
      <c r="M52" s="297">
        <v>70</v>
      </c>
      <c r="N52" s="297">
        <v>83</v>
      </c>
      <c r="O52" s="297">
        <v>50</v>
      </c>
      <c r="P52" s="297">
        <v>36</v>
      </c>
      <c r="Q52" s="297">
        <v>19</v>
      </c>
      <c r="R52" s="297">
        <v>22</v>
      </c>
      <c r="S52" s="297">
        <v>38</v>
      </c>
    </row>
    <row r="53" spans="1:19" ht="20.100000000000001" customHeight="1" thickBot="1" x14ac:dyDescent="0.25">
      <c r="A53" s="341" t="s">
        <v>348</v>
      </c>
      <c r="B53" s="297" t="s">
        <v>25</v>
      </c>
      <c r="C53" s="340" t="s">
        <v>87</v>
      </c>
      <c r="D53" s="340" t="s">
        <v>87</v>
      </c>
      <c r="E53" s="340" t="s">
        <v>87</v>
      </c>
      <c r="F53" s="343">
        <v>1567</v>
      </c>
      <c r="G53" s="340">
        <v>161</v>
      </c>
      <c r="H53" s="340">
        <v>197</v>
      </c>
      <c r="I53" s="297">
        <v>139</v>
      </c>
      <c r="J53" s="297">
        <v>131</v>
      </c>
      <c r="K53" s="297">
        <v>167</v>
      </c>
      <c r="L53" s="297">
        <v>164</v>
      </c>
      <c r="M53" s="297">
        <v>114</v>
      </c>
      <c r="N53" s="297">
        <v>63</v>
      </c>
      <c r="O53" s="297">
        <v>117</v>
      </c>
      <c r="P53" s="297">
        <v>83</v>
      </c>
      <c r="Q53" s="297">
        <v>46</v>
      </c>
      <c r="R53" s="297">
        <v>29</v>
      </c>
      <c r="S53" s="297">
        <v>31</v>
      </c>
    </row>
    <row r="54" spans="1:19" ht="20.100000000000001" customHeight="1" x14ac:dyDescent="0.2">
      <c r="A54" s="341"/>
      <c r="B54" s="297" t="s">
        <v>26</v>
      </c>
      <c r="C54" s="340" t="s">
        <v>87</v>
      </c>
      <c r="D54" s="340" t="s">
        <v>87</v>
      </c>
      <c r="E54" s="340" t="s">
        <v>87</v>
      </c>
      <c r="F54" s="343">
        <v>1061</v>
      </c>
      <c r="G54" s="340">
        <v>118</v>
      </c>
      <c r="H54" s="340">
        <v>128</v>
      </c>
      <c r="I54" s="297">
        <v>98</v>
      </c>
      <c r="J54" s="297">
        <v>85</v>
      </c>
      <c r="K54" s="297">
        <v>101</v>
      </c>
      <c r="L54" s="297">
        <v>98</v>
      </c>
      <c r="M54" s="297">
        <v>69</v>
      </c>
      <c r="N54" s="297">
        <v>32</v>
      </c>
      <c r="O54" s="297">
        <v>69</v>
      </c>
      <c r="P54" s="297">
        <v>44</v>
      </c>
      <c r="Q54" s="297">
        <v>30</v>
      </c>
      <c r="R54" s="297">
        <v>17</v>
      </c>
      <c r="S54" s="297">
        <v>19</v>
      </c>
    </row>
    <row r="55" spans="1:19" ht="15" customHeight="1" x14ac:dyDescent="0.2">
      <c r="A55" s="401" t="s">
        <v>349</v>
      </c>
      <c r="B55" s="401"/>
      <c r="C55" s="401"/>
      <c r="D55" s="401"/>
      <c r="E55" s="401"/>
      <c r="F55" s="401"/>
      <c r="G55" s="401"/>
      <c r="H55" s="401"/>
      <c r="I55" s="401"/>
      <c r="J55" s="401"/>
      <c r="K55" s="401"/>
      <c r="L55" s="401"/>
      <c r="M55" s="401"/>
      <c r="N55" s="401"/>
      <c r="O55" s="401"/>
      <c r="P55" s="401"/>
      <c r="Q55" s="401"/>
      <c r="R55" s="401"/>
      <c r="S55" s="401"/>
    </row>
    <row r="56" spans="1:19" ht="15" customHeight="1" x14ac:dyDescent="0.2">
      <c r="A56" s="401" t="s">
        <v>350</v>
      </c>
      <c r="B56" s="401"/>
      <c r="C56" s="401"/>
      <c r="D56" s="401"/>
      <c r="E56" s="401"/>
      <c r="F56" s="401"/>
      <c r="G56" s="401"/>
      <c r="H56" s="401"/>
      <c r="I56" s="401"/>
      <c r="J56" s="401"/>
      <c r="K56" s="401"/>
      <c r="L56" s="401"/>
      <c r="M56" s="401"/>
      <c r="N56" s="401"/>
      <c r="O56" s="401"/>
      <c r="P56" s="401"/>
      <c r="Q56" s="401"/>
      <c r="R56" s="401"/>
      <c r="S56" s="401"/>
    </row>
    <row r="57" spans="1:19" ht="30" customHeight="1" thickBot="1" x14ac:dyDescent="0.25">
      <c r="A57" s="399" t="s">
        <v>351</v>
      </c>
      <c r="B57" s="399"/>
      <c r="C57" s="399"/>
      <c r="D57" s="399"/>
      <c r="E57" s="399"/>
      <c r="F57" s="399"/>
      <c r="G57" s="399"/>
      <c r="H57" s="399"/>
      <c r="I57" s="399"/>
      <c r="J57" s="399"/>
      <c r="K57" s="399"/>
      <c r="L57" s="399"/>
      <c r="M57" s="399"/>
      <c r="N57" s="399"/>
      <c r="O57" s="399"/>
      <c r="P57" s="399"/>
      <c r="Q57" s="399"/>
      <c r="R57" s="399"/>
      <c r="S57" s="399"/>
    </row>
    <row r="58" spans="1:19" ht="16.5" x14ac:dyDescent="0.3">
      <c r="Q58" s="400" t="s">
        <v>470</v>
      </c>
      <c r="R58" s="400"/>
      <c r="S58" s="400"/>
    </row>
  </sheetData>
  <customSheetViews>
    <customSheetView guid="{81E5D7E7-16ED-4014-84DC-4F821D3604F8}" showPageBreaks="1" showGridLines="0" printArea="1" view="pageBreakPreview" topLeftCell="A14">
      <selection activeCell="Q28" sqref="Q28"/>
      <pageMargins left="0" right="0" top="0" bottom="0" header="0" footer="0"/>
      <headerFooter alignWithMargins="0"/>
    </customSheetView>
  </customSheetViews>
  <mergeCells count="9">
    <mergeCell ref="Q58:S58"/>
    <mergeCell ref="A1:S1"/>
    <mergeCell ref="A3:S3"/>
    <mergeCell ref="A16:S16"/>
    <mergeCell ref="A57:S57"/>
    <mergeCell ref="A29:S29"/>
    <mergeCell ref="A42:S42"/>
    <mergeCell ref="A55:S55"/>
    <mergeCell ref="A56:S56"/>
  </mergeCells>
  <phoneticPr fontId="13" type="noConversion"/>
  <hyperlinks>
    <hyperlink ref="Q58" location="Content!A1" display="Back to Content Page" xr:uid="{112AD771-BA79-4FF4-8DD7-E08413270393}"/>
    <hyperlink ref="Q58:S58" location="Contents!A1" display="Back to Contents Page" xr:uid="{0CFFCBEF-08C3-40C7-942B-C54D754D0C31}"/>
  </hyperlinks>
  <printOptions horizontalCentered="1" verticalCentered="1"/>
  <pageMargins left="0.5" right="0.5" top="0" bottom="0" header="0.15748031496063" footer="0"/>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BFF11-4B4B-423D-A5CD-C2C0949C228E}">
  <dimension ref="A1:R40"/>
  <sheetViews>
    <sheetView showGridLines="0" zoomScale="85" zoomScaleNormal="85" zoomScaleSheetLayoutView="110" workbookViewId="0">
      <selection sqref="A1:R1"/>
    </sheetView>
  </sheetViews>
  <sheetFormatPr defaultColWidth="9.140625" defaultRowHeight="15.75" x14ac:dyDescent="0.25"/>
  <cols>
    <col min="1" max="1" width="28.7109375" style="274" customWidth="1"/>
    <col min="2" max="2" width="8.5703125" style="274" customWidth="1"/>
    <col min="3" max="18" width="10.7109375" style="274" customWidth="1"/>
    <col min="19" max="16384" width="9.140625" style="274"/>
  </cols>
  <sheetData>
    <row r="1" spans="1:18" ht="20.100000000000001" customHeight="1" thickBot="1" x14ac:dyDescent="0.3">
      <c r="A1" s="398" t="s">
        <v>352</v>
      </c>
      <c r="B1" s="398"/>
      <c r="C1" s="398"/>
      <c r="D1" s="398"/>
      <c r="E1" s="398"/>
      <c r="F1" s="398"/>
      <c r="G1" s="398"/>
      <c r="H1" s="398"/>
      <c r="I1" s="398"/>
      <c r="J1" s="398"/>
      <c r="K1" s="398"/>
      <c r="L1" s="398"/>
      <c r="M1" s="398"/>
      <c r="N1" s="398"/>
      <c r="O1" s="398"/>
      <c r="P1" s="398"/>
      <c r="Q1" s="398"/>
      <c r="R1" s="398"/>
    </row>
    <row r="2" spans="1:18" ht="20.100000000000001" customHeight="1" thickBot="1" x14ac:dyDescent="0.35">
      <c r="A2" s="336"/>
      <c r="B2" s="344" t="s">
        <v>23</v>
      </c>
      <c r="C2" s="337">
        <v>1960</v>
      </c>
      <c r="D2" s="337">
        <v>1970</v>
      </c>
      <c r="E2" s="337">
        <v>1980</v>
      </c>
      <c r="F2" s="337">
        <v>1990</v>
      </c>
      <c r="G2" s="337">
        <v>2000</v>
      </c>
      <c r="H2" s="337">
        <v>2010</v>
      </c>
      <c r="I2" s="337">
        <v>2014</v>
      </c>
      <c r="J2" s="337">
        <v>2015</v>
      </c>
      <c r="K2" s="337">
        <v>2016</v>
      </c>
      <c r="L2" s="337">
        <v>2017</v>
      </c>
      <c r="M2" s="337">
        <v>2018</v>
      </c>
      <c r="N2" s="337">
        <v>2019</v>
      </c>
      <c r="O2" s="337">
        <v>2020</v>
      </c>
      <c r="P2" s="337">
        <v>2021</v>
      </c>
      <c r="Q2" s="337">
        <v>2022</v>
      </c>
      <c r="R2" s="337">
        <v>2023</v>
      </c>
    </row>
    <row r="3" spans="1:18" ht="20.100000000000001" customHeight="1" thickBot="1" x14ac:dyDescent="0.3">
      <c r="A3" s="405" t="s">
        <v>3</v>
      </c>
      <c r="B3" s="405"/>
      <c r="C3" s="405"/>
      <c r="D3" s="405"/>
      <c r="E3" s="405"/>
      <c r="F3" s="405"/>
      <c r="G3" s="405"/>
      <c r="H3" s="405"/>
      <c r="I3" s="405"/>
      <c r="J3" s="405"/>
      <c r="K3" s="405"/>
      <c r="L3" s="405"/>
      <c r="M3" s="405"/>
      <c r="N3" s="405"/>
      <c r="O3" s="405"/>
      <c r="P3" s="405"/>
      <c r="Q3" s="405"/>
      <c r="R3" s="405"/>
    </row>
    <row r="4" spans="1:18" ht="20.100000000000001" customHeight="1" thickBot="1" x14ac:dyDescent="0.3">
      <c r="A4" s="338" t="s">
        <v>3</v>
      </c>
      <c r="B4" s="300" t="s">
        <v>25</v>
      </c>
      <c r="C4" s="342">
        <v>10603</v>
      </c>
      <c r="D4" s="342">
        <v>18661</v>
      </c>
      <c r="E4" s="342">
        <v>17920</v>
      </c>
      <c r="F4" s="342">
        <v>19132</v>
      </c>
      <c r="G4" s="342">
        <v>22940</v>
      </c>
      <c r="H4" s="342">
        <v>29862</v>
      </c>
      <c r="I4" s="299">
        <v>32898</v>
      </c>
      <c r="J4" s="299">
        <v>33105</v>
      </c>
      <c r="K4" s="299">
        <v>33378</v>
      </c>
      <c r="L4" s="299">
        <v>33163</v>
      </c>
      <c r="M4" s="299">
        <v>32680</v>
      </c>
      <c r="N4" s="299">
        <v>32225</v>
      </c>
      <c r="O4" s="299">
        <v>32152</v>
      </c>
      <c r="P4" s="299">
        <v>31834</v>
      </c>
      <c r="Q4" s="299">
        <v>31111</v>
      </c>
      <c r="R4" s="299">
        <v>30396</v>
      </c>
    </row>
    <row r="5" spans="1:18" ht="20.100000000000001" customHeight="1" thickBot="1" x14ac:dyDescent="0.3">
      <c r="A5" s="338"/>
      <c r="B5" s="297" t="s">
        <v>26</v>
      </c>
      <c r="C5" s="343">
        <v>4995</v>
      </c>
      <c r="D5" s="343">
        <v>10985</v>
      </c>
      <c r="E5" s="343">
        <v>11059</v>
      </c>
      <c r="F5" s="343">
        <v>12928</v>
      </c>
      <c r="G5" s="343">
        <v>16680</v>
      </c>
      <c r="H5" s="343">
        <v>21630</v>
      </c>
      <c r="I5" s="296">
        <v>23511</v>
      </c>
      <c r="J5" s="296">
        <v>23587</v>
      </c>
      <c r="K5" s="296">
        <v>23774</v>
      </c>
      <c r="L5" s="296">
        <v>23615</v>
      </c>
      <c r="M5" s="296">
        <v>23353</v>
      </c>
      <c r="N5" s="296">
        <v>23052</v>
      </c>
      <c r="O5" s="296">
        <v>23004</v>
      </c>
      <c r="P5" s="296">
        <v>22822</v>
      </c>
      <c r="Q5" s="296">
        <v>22305</v>
      </c>
      <c r="R5" s="296">
        <v>21752</v>
      </c>
    </row>
    <row r="6" spans="1:18" ht="20.100000000000001" customHeight="1" thickBot="1" x14ac:dyDescent="0.3">
      <c r="A6" s="405" t="s">
        <v>1</v>
      </c>
      <c r="B6" s="405"/>
      <c r="C6" s="405"/>
      <c r="D6" s="405"/>
      <c r="E6" s="405"/>
      <c r="F6" s="405"/>
      <c r="G6" s="405"/>
      <c r="H6" s="405"/>
      <c r="I6" s="405"/>
      <c r="J6" s="405"/>
      <c r="K6" s="405"/>
      <c r="L6" s="405"/>
      <c r="M6" s="405"/>
      <c r="N6" s="405"/>
      <c r="O6" s="405"/>
      <c r="P6" s="405"/>
      <c r="Q6" s="405"/>
      <c r="R6" s="405"/>
    </row>
    <row r="7" spans="1:18" ht="20.100000000000001" customHeight="1" thickBot="1" x14ac:dyDescent="0.3">
      <c r="A7" s="338" t="s">
        <v>3</v>
      </c>
      <c r="B7" s="300" t="s">
        <v>25</v>
      </c>
      <c r="C7" s="342">
        <v>8599</v>
      </c>
      <c r="D7" s="342">
        <v>12216</v>
      </c>
      <c r="E7" s="342">
        <v>10081</v>
      </c>
      <c r="F7" s="342">
        <v>10006</v>
      </c>
      <c r="G7" s="342">
        <v>11923</v>
      </c>
      <c r="H7" s="342">
        <v>13693</v>
      </c>
      <c r="I7" s="299">
        <v>14683</v>
      </c>
      <c r="J7" s="299">
        <v>14914</v>
      </c>
      <c r="K7" s="299">
        <v>15357</v>
      </c>
      <c r="L7" s="299">
        <v>15537</v>
      </c>
      <c r="M7" s="299">
        <v>15787</v>
      </c>
      <c r="N7" s="299">
        <v>15857</v>
      </c>
      <c r="O7" s="299">
        <v>16042</v>
      </c>
      <c r="P7" s="299">
        <v>16076</v>
      </c>
      <c r="Q7" s="299">
        <v>15853</v>
      </c>
      <c r="R7" s="299">
        <v>15637</v>
      </c>
    </row>
    <row r="8" spans="1:18" ht="20.100000000000001" customHeight="1" thickBot="1" x14ac:dyDescent="0.3">
      <c r="A8" s="341"/>
      <c r="B8" s="297" t="s">
        <v>26</v>
      </c>
      <c r="C8" s="343">
        <v>4321</v>
      </c>
      <c r="D8" s="343">
        <v>8054</v>
      </c>
      <c r="E8" s="343">
        <v>6742</v>
      </c>
      <c r="F8" s="343">
        <v>7233</v>
      </c>
      <c r="G8" s="343">
        <v>9589</v>
      </c>
      <c r="H8" s="343">
        <v>11231</v>
      </c>
      <c r="I8" s="296">
        <v>11950</v>
      </c>
      <c r="J8" s="296">
        <v>12114</v>
      </c>
      <c r="K8" s="296">
        <v>12417</v>
      </c>
      <c r="L8" s="296">
        <v>12551</v>
      </c>
      <c r="M8" s="296">
        <v>12747</v>
      </c>
      <c r="N8" s="296">
        <v>12799</v>
      </c>
      <c r="O8" s="296">
        <v>12955</v>
      </c>
      <c r="P8" s="296">
        <v>13003</v>
      </c>
      <c r="Q8" s="296">
        <v>12801</v>
      </c>
      <c r="R8" s="296">
        <v>12605</v>
      </c>
    </row>
    <row r="9" spans="1:18" ht="20.100000000000001" customHeight="1" thickBot="1" x14ac:dyDescent="0.3">
      <c r="A9" s="341" t="s">
        <v>4</v>
      </c>
      <c r="B9" s="297" t="s">
        <v>25</v>
      </c>
      <c r="C9" s="343">
        <v>4283</v>
      </c>
      <c r="D9" s="343">
        <v>8044</v>
      </c>
      <c r="E9" s="343">
        <v>7244</v>
      </c>
      <c r="F9" s="343">
        <v>7848</v>
      </c>
      <c r="G9" s="343">
        <v>8659</v>
      </c>
      <c r="H9" s="343">
        <v>9892</v>
      </c>
      <c r="I9" s="296">
        <v>10541</v>
      </c>
      <c r="J9" s="296">
        <v>10740</v>
      </c>
      <c r="K9" s="296">
        <v>11161</v>
      </c>
      <c r="L9" s="296">
        <v>11339</v>
      </c>
      <c r="M9" s="296">
        <v>11559</v>
      </c>
      <c r="N9" s="296">
        <v>11629</v>
      </c>
      <c r="O9" s="296">
        <v>11799</v>
      </c>
      <c r="P9" s="296">
        <v>11790</v>
      </c>
      <c r="Q9" s="296">
        <v>11631</v>
      </c>
      <c r="R9" s="296">
        <v>11478</v>
      </c>
    </row>
    <row r="10" spans="1:18" ht="20.100000000000001" customHeight="1" thickBot="1" x14ac:dyDescent="0.3">
      <c r="A10" s="341"/>
      <c r="B10" s="297" t="s">
        <v>26</v>
      </c>
      <c r="C10" s="343">
        <v>1944</v>
      </c>
      <c r="D10" s="343">
        <v>5485</v>
      </c>
      <c r="E10" s="343">
        <v>4834</v>
      </c>
      <c r="F10" s="343">
        <v>5560</v>
      </c>
      <c r="G10" s="343">
        <v>6822</v>
      </c>
      <c r="H10" s="343">
        <v>8012</v>
      </c>
      <c r="I10" s="296">
        <v>8472</v>
      </c>
      <c r="J10" s="296">
        <v>8617</v>
      </c>
      <c r="K10" s="296">
        <v>8911</v>
      </c>
      <c r="L10" s="296">
        <v>9058</v>
      </c>
      <c r="M10" s="296">
        <v>9243</v>
      </c>
      <c r="N10" s="296">
        <v>9290</v>
      </c>
      <c r="O10" s="296">
        <v>9435</v>
      </c>
      <c r="P10" s="296">
        <v>9431</v>
      </c>
      <c r="Q10" s="296">
        <v>9289</v>
      </c>
      <c r="R10" s="296">
        <v>9151</v>
      </c>
    </row>
    <row r="11" spans="1:18" ht="20.100000000000001" customHeight="1" thickBot="1" x14ac:dyDescent="0.3">
      <c r="A11" s="341" t="s">
        <v>5</v>
      </c>
      <c r="B11" s="297" t="s">
        <v>25</v>
      </c>
      <c r="C11" s="343">
        <v>4316</v>
      </c>
      <c r="D11" s="343">
        <v>4172</v>
      </c>
      <c r="E11" s="343">
        <v>2837</v>
      </c>
      <c r="F11" s="343">
        <v>2158</v>
      </c>
      <c r="G11" s="343">
        <v>3264</v>
      </c>
      <c r="H11" s="343">
        <v>3801</v>
      </c>
      <c r="I11" s="296">
        <v>4142</v>
      </c>
      <c r="J11" s="296">
        <v>4174</v>
      </c>
      <c r="K11" s="296">
        <v>4196</v>
      </c>
      <c r="L11" s="296">
        <v>4198</v>
      </c>
      <c r="M11" s="296">
        <v>4228</v>
      </c>
      <c r="N11" s="296">
        <v>4228</v>
      </c>
      <c r="O11" s="296">
        <v>4243</v>
      </c>
      <c r="P11" s="296">
        <v>4286</v>
      </c>
      <c r="Q11" s="296">
        <v>4222</v>
      </c>
      <c r="R11" s="296">
        <v>4159</v>
      </c>
    </row>
    <row r="12" spans="1:18" ht="20.100000000000001" customHeight="1" thickBot="1" x14ac:dyDescent="0.3">
      <c r="A12" s="341"/>
      <c r="B12" s="297" t="s">
        <v>26</v>
      </c>
      <c r="C12" s="343">
        <v>2377</v>
      </c>
      <c r="D12" s="343">
        <v>2569</v>
      </c>
      <c r="E12" s="343">
        <v>1908</v>
      </c>
      <c r="F12" s="343">
        <v>1673</v>
      </c>
      <c r="G12" s="343">
        <v>2767</v>
      </c>
      <c r="H12" s="343">
        <v>3219</v>
      </c>
      <c r="I12" s="296">
        <v>3478</v>
      </c>
      <c r="J12" s="296">
        <v>3497</v>
      </c>
      <c r="K12" s="296">
        <v>3506</v>
      </c>
      <c r="L12" s="296">
        <v>3493</v>
      </c>
      <c r="M12" s="296">
        <v>3504</v>
      </c>
      <c r="N12" s="296">
        <v>3509</v>
      </c>
      <c r="O12" s="296">
        <v>3520</v>
      </c>
      <c r="P12" s="296">
        <v>3572</v>
      </c>
      <c r="Q12" s="296">
        <v>3512</v>
      </c>
      <c r="R12" s="296">
        <v>3454</v>
      </c>
    </row>
    <row r="13" spans="1:18" ht="20.100000000000001" customHeight="1" thickBot="1" x14ac:dyDescent="0.3">
      <c r="A13" s="405" t="s">
        <v>2</v>
      </c>
      <c r="B13" s="405"/>
      <c r="C13" s="405"/>
      <c r="D13" s="405"/>
      <c r="E13" s="405"/>
      <c r="F13" s="405"/>
      <c r="G13" s="405"/>
      <c r="H13" s="405"/>
      <c r="I13" s="405"/>
      <c r="J13" s="405"/>
      <c r="K13" s="405"/>
      <c r="L13" s="405"/>
      <c r="M13" s="405"/>
      <c r="N13" s="405"/>
      <c r="O13" s="405"/>
      <c r="P13" s="405"/>
      <c r="Q13" s="405"/>
      <c r="R13" s="405"/>
    </row>
    <row r="14" spans="1:18" ht="20.100000000000001" customHeight="1" thickBot="1" x14ac:dyDescent="0.3">
      <c r="A14" s="338" t="s">
        <v>3</v>
      </c>
      <c r="B14" s="300" t="s">
        <v>25</v>
      </c>
      <c r="C14" s="342">
        <v>2004</v>
      </c>
      <c r="D14" s="342">
        <v>6445</v>
      </c>
      <c r="E14" s="342">
        <v>7839</v>
      </c>
      <c r="F14" s="342">
        <v>7586</v>
      </c>
      <c r="G14" s="342">
        <v>9132</v>
      </c>
      <c r="H14" s="342">
        <v>13332</v>
      </c>
      <c r="I14" s="299">
        <v>15208</v>
      </c>
      <c r="J14" s="299">
        <v>15207</v>
      </c>
      <c r="K14" s="299">
        <v>15096</v>
      </c>
      <c r="L14" s="299">
        <v>14778</v>
      </c>
      <c r="M14" s="299">
        <v>14241</v>
      </c>
      <c r="N14" s="299">
        <v>13848</v>
      </c>
      <c r="O14" s="299">
        <v>13669</v>
      </c>
      <c r="P14" s="299">
        <v>13417</v>
      </c>
      <c r="Q14" s="299">
        <v>13054</v>
      </c>
      <c r="R14" s="299">
        <v>12621</v>
      </c>
    </row>
    <row r="15" spans="1:18" ht="20.100000000000001" customHeight="1" thickBot="1" x14ac:dyDescent="0.3">
      <c r="A15" s="338"/>
      <c r="B15" s="297" t="s">
        <v>26</v>
      </c>
      <c r="C15" s="340">
        <v>674</v>
      </c>
      <c r="D15" s="343">
        <v>2931</v>
      </c>
      <c r="E15" s="343">
        <v>4317</v>
      </c>
      <c r="F15" s="343">
        <v>4711</v>
      </c>
      <c r="G15" s="343">
        <v>5985</v>
      </c>
      <c r="H15" s="343">
        <v>8772</v>
      </c>
      <c r="I15" s="296">
        <v>9822</v>
      </c>
      <c r="J15" s="296">
        <v>9773</v>
      </c>
      <c r="K15" s="296">
        <v>9685</v>
      </c>
      <c r="L15" s="296">
        <v>9429</v>
      </c>
      <c r="M15" s="296">
        <v>9101</v>
      </c>
      <c r="N15" s="296">
        <v>8818</v>
      </c>
      <c r="O15" s="296">
        <v>8672</v>
      </c>
      <c r="P15" s="296">
        <v>8496</v>
      </c>
      <c r="Q15" s="296">
        <v>8266</v>
      </c>
      <c r="R15" s="296">
        <v>7971</v>
      </c>
    </row>
    <row r="16" spans="1:18" ht="20.100000000000001" customHeight="1" thickBot="1" x14ac:dyDescent="0.3">
      <c r="A16" s="341" t="s">
        <v>4</v>
      </c>
      <c r="B16" s="297" t="s">
        <v>25</v>
      </c>
      <c r="C16" s="340">
        <v>979</v>
      </c>
      <c r="D16" s="343">
        <v>4847</v>
      </c>
      <c r="E16" s="343">
        <v>5605</v>
      </c>
      <c r="F16" s="343">
        <v>5660</v>
      </c>
      <c r="G16" s="343">
        <v>5791</v>
      </c>
      <c r="H16" s="343">
        <v>9496</v>
      </c>
      <c r="I16" s="296">
        <v>10538</v>
      </c>
      <c r="J16" s="296">
        <v>10541</v>
      </c>
      <c r="K16" s="296">
        <v>10356</v>
      </c>
      <c r="L16" s="296">
        <v>10041</v>
      </c>
      <c r="M16" s="296">
        <v>9571</v>
      </c>
      <c r="N16" s="296">
        <v>9226</v>
      </c>
      <c r="O16" s="296">
        <v>9068</v>
      </c>
      <c r="P16" s="296">
        <v>8922</v>
      </c>
      <c r="Q16" s="296">
        <v>8636</v>
      </c>
      <c r="R16" s="296">
        <v>8304</v>
      </c>
    </row>
    <row r="17" spans="1:18" ht="20.100000000000001" customHeight="1" thickBot="1" x14ac:dyDescent="0.3">
      <c r="A17" s="341"/>
      <c r="B17" s="297" t="s">
        <v>26</v>
      </c>
      <c r="C17" s="340">
        <v>248</v>
      </c>
      <c r="D17" s="343">
        <v>2155</v>
      </c>
      <c r="E17" s="343">
        <v>3013</v>
      </c>
      <c r="F17" s="343">
        <v>3395</v>
      </c>
      <c r="G17" s="343">
        <v>3650</v>
      </c>
      <c r="H17" s="343">
        <v>6219</v>
      </c>
      <c r="I17" s="296">
        <v>6814</v>
      </c>
      <c r="J17" s="296">
        <v>6775</v>
      </c>
      <c r="K17" s="296">
        <v>6640</v>
      </c>
      <c r="L17" s="296">
        <v>6390</v>
      </c>
      <c r="M17" s="296">
        <v>6094</v>
      </c>
      <c r="N17" s="296">
        <v>5869</v>
      </c>
      <c r="O17" s="296">
        <v>5751</v>
      </c>
      <c r="P17" s="296">
        <v>5655</v>
      </c>
      <c r="Q17" s="296">
        <v>5475</v>
      </c>
      <c r="R17" s="296">
        <v>5247</v>
      </c>
    </row>
    <row r="18" spans="1:18" ht="20.100000000000001" customHeight="1" thickBot="1" x14ac:dyDescent="0.3">
      <c r="A18" s="341" t="s">
        <v>5</v>
      </c>
      <c r="B18" s="297" t="s">
        <v>25</v>
      </c>
      <c r="C18" s="343">
        <v>1025</v>
      </c>
      <c r="D18" s="343">
        <v>1598</v>
      </c>
      <c r="E18" s="343">
        <v>2234</v>
      </c>
      <c r="F18" s="343">
        <v>1533</v>
      </c>
      <c r="G18" s="343">
        <v>1559</v>
      </c>
      <c r="H18" s="343">
        <v>2515</v>
      </c>
      <c r="I18" s="296">
        <v>2996</v>
      </c>
      <c r="J18" s="296">
        <v>2967</v>
      </c>
      <c r="K18" s="296">
        <v>2972</v>
      </c>
      <c r="L18" s="296">
        <v>2985</v>
      </c>
      <c r="M18" s="296">
        <v>2926</v>
      </c>
      <c r="N18" s="296">
        <v>2890</v>
      </c>
      <c r="O18" s="296">
        <v>2844</v>
      </c>
      <c r="P18" s="296">
        <v>2783</v>
      </c>
      <c r="Q18" s="296">
        <v>2716</v>
      </c>
      <c r="R18" s="296">
        <v>2630</v>
      </c>
    </row>
    <row r="19" spans="1:18" ht="20.100000000000001" customHeight="1" thickBot="1" x14ac:dyDescent="0.3">
      <c r="A19" s="341"/>
      <c r="B19" s="297" t="s">
        <v>26</v>
      </c>
      <c r="C19" s="340">
        <v>426</v>
      </c>
      <c r="D19" s="340">
        <v>776</v>
      </c>
      <c r="E19" s="343">
        <v>1304</v>
      </c>
      <c r="F19" s="343">
        <v>1047</v>
      </c>
      <c r="G19" s="343">
        <v>1068</v>
      </c>
      <c r="H19" s="343">
        <v>1722</v>
      </c>
      <c r="I19" s="296">
        <v>2007</v>
      </c>
      <c r="J19" s="296">
        <v>1989</v>
      </c>
      <c r="K19" s="296">
        <v>1990</v>
      </c>
      <c r="L19" s="296">
        <v>1991</v>
      </c>
      <c r="M19" s="296">
        <v>1960</v>
      </c>
      <c r="N19" s="296">
        <v>1925</v>
      </c>
      <c r="O19" s="296">
        <v>1888</v>
      </c>
      <c r="P19" s="296">
        <v>1826</v>
      </c>
      <c r="Q19" s="296">
        <v>1787</v>
      </c>
      <c r="R19" s="296">
        <v>1714</v>
      </c>
    </row>
    <row r="20" spans="1:18" ht="20.100000000000001" customHeight="1" thickBot="1" x14ac:dyDescent="0.3">
      <c r="A20" s="341" t="s">
        <v>6</v>
      </c>
      <c r="B20" s="297" t="s">
        <v>25</v>
      </c>
      <c r="C20" s="340" t="s">
        <v>87</v>
      </c>
      <c r="D20" s="340" t="s">
        <v>87</v>
      </c>
      <c r="E20" s="340" t="s">
        <v>87</v>
      </c>
      <c r="F20" s="340">
        <v>393</v>
      </c>
      <c r="G20" s="340">
        <v>756</v>
      </c>
      <c r="H20" s="343">
        <v>1078</v>
      </c>
      <c r="I20" s="296">
        <v>1079</v>
      </c>
      <c r="J20" s="296">
        <v>1064</v>
      </c>
      <c r="K20" s="296">
        <v>1064</v>
      </c>
      <c r="L20" s="296">
        <v>1063</v>
      </c>
      <c r="M20" s="296">
        <v>1048</v>
      </c>
      <c r="N20" s="296">
        <v>1047</v>
      </c>
      <c r="O20" s="296">
        <v>1061</v>
      </c>
      <c r="P20" s="296">
        <v>1031</v>
      </c>
      <c r="Q20" s="296">
        <v>1005</v>
      </c>
      <c r="R20" s="297">
        <v>977</v>
      </c>
    </row>
    <row r="21" spans="1:18" ht="20.100000000000001" customHeight="1" thickBot="1" x14ac:dyDescent="0.3">
      <c r="A21" s="341"/>
      <c r="B21" s="297" t="s">
        <v>26</v>
      </c>
      <c r="C21" s="340" t="s">
        <v>87</v>
      </c>
      <c r="D21" s="340" t="s">
        <v>87</v>
      </c>
      <c r="E21" s="340" t="s">
        <v>87</v>
      </c>
      <c r="F21" s="340">
        <v>269</v>
      </c>
      <c r="G21" s="340">
        <v>545</v>
      </c>
      <c r="H21" s="340">
        <v>699</v>
      </c>
      <c r="I21" s="297">
        <v>706</v>
      </c>
      <c r="J21" s="297">
        <v>685</v>
      </c>
      <c r="K21" s="297">
        <v>685</v>
      </c>
      <c r="L21" s="297">
        <v>685</v>
      </c>
      <c r="M21" s="297">
        <v>680</v>
      </c>
      <c r="N21" s="297">
        <v>670</v>
      </c>
      <c r="O21" s="297">
        <v>677</v>
      </c>
      <c r="P21" s="297">
        <v>663</v>
      </c>
      <c r="Q21" s="297">
        <v>644</v>
      </c>
      <c r="R21" s="297">
        <v>640</v>
      </c>
    </row>
    <row r="22" spans="1:18" ht="20.100000000000001" customHeight="1" thickBot="1" x14ac:dyDescent="0.3">
      <c r="A22" s="341" t="s">
        <v>254</v>
      </c>
      <c r="B22" s="297" t="s">
        <v>25</v>
      </c>
      <c r="C22" s="340" t="s">
        <v>87</v>
      </c>
      <c r="D22" s="340" t="s">
        <v>87</v>
      </c>
      <c r="E22" s="340" t="s">
        <v>87</v>
      </c>
      <c r="F22" s="340" t="s">
        <v>87</v>
      </c>
      <c r="G22" s="343">
        <v>1026</v>
      </c>
      <c r="H22" s="340" t="s">
        <v>87</v>
      </c>
      <c r="I22" s="297" t="s">
        <v>87</v>
      </c>
      <c r="J22" s="297" t="s">
        <v>87</v>
      </c>
      <c r="K22" s="297" t="s">
        <v>87</v>
      </c>
      <c r="L22" s="297" t="s">
        <v>87</v>
      </c>
      <c r="M22" s="297" t="s">
        <v>87</v>
      </c>
      <c r="N22" s="297" t="s">
        <v>87</v>
      </c>
      <c r="O22" s="297" t="s">
        <v>87</v>
      </c>
      <c r="P22" s="297" t="s">
        <v>87</v>
      </c>
      <c r="Q22" s="297" t="s">
        <v>87</v>
      </c>
      <c r="R22" s="297" t="s">
        <v>87</v>
      </c>
    </row>
    <row r="23" spans="1:18" ht="20.100000000000001" customHeight="1" thickBot="1" x14ac:dyDescent="0.3">
      <c r="A23" s="341"/>
      <c r="B23" s="297" t="s">
        <v>26</v>
      </c>
      <c r="C23" s="340" t="s">
        <v>87</v>
      </c>
      <c r="D23" s="340" t="s">
        <v>87</v>
      </c>
      <c r="E23" s="340" t="s">
        <v>87</v>
      </c>
      <c r="F23" s="340" t="s">
        <v>87</v>
      </c>
      <c r="G23" s="340">
        <v>722</v>
      </c>
      <c r="H23" s="340" t="s">
        <v>87</v>
      </c>
      <c r="I23" s="297" t="s">
        <v>87</v>
      </c>
      <c r="J23" s="297" t="s">
        <v>87</v>
      </c>
      <c r="K23" s="297" t="s">
        <v>87</v>
      </c>
      <c r="L23" s="297" t="s">
        <v>87</v>
      </c>
      <c r="M23" s="297" t="s">
        <v>87</v>
      </c>
      <c r="N23" s="297" t="s">
        <v>87</v>
      </c>
      <c r="O23" s="297" t="s">
        <v>87</v>
      </c>
      <c r="P23" s="297" t="s">
        <v>87</v>
      </c>
      <c r="Q23" s="297" t="s">
        <v>87</v>
      </c>
      <c r="R23" s="297" t="s">
        <v>87</v>
      </c>
    </row>
    <row r="24" spans="1:18" ht="20.100000000000001" customHeight="1" thickBot="1" x14ac:dyDescent="0.3">
      <c r="A24" s="341" t="s">
        <v>7</v>
      </c>
      <c r="B24" s="297" t="s">
        <v>25</v>
      </c>
      <c r="C24" s="340" t="s">
        <v>87</v>
      </c>
      <c r="D24" s="340" t="s">
        <v>87</v>
      </c>
      <c r="E24" s="340" t="s">
        <v>87</v>
      </c>
      <c r="F24" s="340" t="s">
        <v>87</v>
      </c>
      <c r="G24" s="340" t="s">
        <v>87</v>
      </c>
      <c r="H24" s="340">
        <v>185</v>
      </c>
      <c r="I24" s="297">
        <v>349</v>
      </c>
      <c r="J24" s="297">
        <v>353</v>
      </c>
      <c r="K24" s="297">
        <v>386</v>
      </c>
      <c r="L24" s="297">
        <v>366</v>
      </c>
      <c r="M24" s="297">
        <v>360</v>
      </c>
      <c r="N24" s="297">
        <v>356</v>
      </c>
      <c r="O24" s="297">
        <v>416</v>
      </c>
      <c r="P24" s="297">
        <v>367</v>
      </c>
      <c r="Q24" s="297">
        <v>387</v>
      </c>
      <c r="R24" s="297">
        <v>401</v>
      </c>
    </row>
    <row r="25" spans="1:18" ht="20.100000000000001" customHeight="1" thickBot="1" x14ac:dyDescent="0.3">
      <c r="A25" s="341"/>
      <c r="B25" s="297" t="s">
        <v>26</v>
      </c>
      <c r="C25" s="340" t="s">
        <v>87</v>
      </c>
      <c r="D25" s="340" t="s">
        <v>87</v>
      </c>
      <c r="E25" s="340" t="s">
        <v>87</v>
      </c>
      <c r="F25" s="340" t="s">
        <v>87</v>
      </c>
      <c r="G25" s="340" t="s">
        <v>87</v>
      </c>
      <c r="H25" s="340">
        <v>109</v>
      </c>
      <c r="I25" s="297">
        <v>194</v>
      </c>
      <c r="J25" s="297">
        <v>203</v>
      </c>
      <c r="K25" s="297">
        <v>228</v>
      </c>
      <c r="L25" s="297">
        <v>223</v>
      </c>
      <c r="M25" s="297">
        <v>218</v>
      </c>
      <c r="N25" s="297">
        <v>216</v>
      </c>
      <c r="O25" s="297">
        <v>235</v>
      </c>
      <c r="P25" s="297">
        <v>219</v>
      </c>
      <c r="Q25" s="297">
        <v>233</v>
      </c>
      <c r="R25" s="297">
        <v>236</v>
      </c>
    </row>
    <row r="26" spans="1:18" ht="20.100000000000001" customHeight="1" thickBot="1" x14ac:dyDescent="0.3">
      <c r="A26" s="341" t="s">
        <v>8</v>
      </c>
      <c r="B26" s="297" t="s">
        <v>25</v>
      </c>
      <c r="C26" s="340" t="s">
        <v>87</v>
      </c>
      <c r="D26" s="340" t="s">
        <v>87</v>
      </c>
      <c r="E26" s="340" t="s">
        <v>87</v>
      </c>
      <c r="F26" s="340" t="s">
        <v>87</v>
      </c>
      <c r="G26" s="340" t="s">
        <v>87</v>
      </c>
      <c r="H26" s="340">
        <v>58</v>
      </c>
      <c r="I26" s="297">
        <v>246</v>
      </c>
      <c r="J26" s="297">
        <v>282</v>
      </c>
      <c r="K26" s="297">
        <v>318</v>
      </c>
      <c r="L26" s="297">
        <v>323</v>
      </c>
      <c r="M26" s="297">
        <v>336</v>
      </c>
      <c r="N26" s="297">
        <v>329</v>
      </c>
      <c r="O26" s="297">
        <v>280</v>
      </c>
      <c r="P26" s="297">
        <v>314</v>
      </c>
      <c r="Q26" s="297">
        <v>310</v>
      </c>
      <c r="R26" s="297">
        <v>309</v>
      </c>
    </row>
    <row r="27" spans="1:18" ht="20.100000000000001" customHeight="1" thickBot="1" x14ac:dyDescent="0.3">
      <c r="A27" s="338"/>
      <c r="B27" s="297" t="s">
        <v>26</v>
      </c>
      <c r="C27" s="340" t="s">
        <v>87</v>
      </c>
      <c r="D27" s="340" t="s">
        <v>87</v>
      </c>
      <c r="E27" s="340" t="s">
        <v>87</v>
      </c>
      <c r="F27" s="340" t="s">
        <v>87</v>
      </c>
      <c r="G27" s="340" t="s">
        <v>87</v>
      </c>
      <c r="H27" s="340">
        <v>23</v>
      </c>
      <c r="I27" s="297">
        <v>101</v>
      </c>
      <c r="J27" s="297">
        <v>121</v>
      </c>
      <c r="K27" s="297">
        <v>142</v>
      </c>
      <c r="L27" s="297">
        <v>140</v>
      </c>
      <c r="M27" s="297">
        <v>149</v>
      </c>
      <c r="N27" s="297">
        <v>138</v>
      </c>
      <c r="O27" s="297">
        <v>121</v>
      </c>
      <c r="P27" s="297">
        <v>133</v>
      </c>
      <c r="Q27" s="297">
        <v>127</v>
      </c>
      <c r="R27" s="297">
        <v>134</v>
      </c>
    </row>
    <row r="28" spans="1:18" ht="20.100000000000001" customHeight="1" thickBot="1" x14ac:dyDescent="0.3">
      <c r="A28" s="405" t="s">
        <v>82</v>
      </c>
      <c r="B28" s="405"/>
      <c r="C28" s="405"/>
      <c r="D28" s="405"/>
      <c r="E28" s="405"/>
      <c r="F28" s="405"/>
      <c r="G28" s="405"/>
      <c r="H28" s="405"/>
      <c r="I28" s="405"/>
      <c r="J28" s="405"/>
      <c r="K28" s="405"/>
      <c r="L28" s="405"/>
      <c r="M28" s="405"/>
      <c r="N28" s="405"/>
      <c r="O28" s="405"/>
      <c r="P28" s="405"/>
      <c r="Q28" s="405"/>
      <c r="R28" s="405"/>
    </row>
    <row r="29" spans="1:18" ht="20.100000000000001" customHeight="1" thickBot="1" x14ac:dyDescent="0.3">
      <c r="A29" s="338" t="s">
        <v>3</v>
      </c>
      <c r="B29" s="300" t="s">
        <v>25</v>
      </c>
      <c r="C29" s="339" t="s">
        <v>87</v>
      </c>
      <c r="D29" s="339" t="s">
        <v>117</v>
      </c>
      <c r="E29" s="339" t="s">
        <v>117</v>
      </c>
      <c r="F29" s="342">
        <v>1540</v>
      </c>
      <c r="G29" s="342">
        <v>1885</v>
      </c>
      <c r="H29" s="342">
        <v>2837</v>
      </c>
      <c r="I29" s="299">
        <v>3007</v>
      </c>
      <c r="J29" s="299">
        <v>2984</v>
      </c>
      <c r="K29" s="299">
        <v>2925</v>
      </c>
      <c r="L29" s="299">
        <v>2848</v>
      </c>
      <c r="M29" s="299">
        <v>2652</v>
      </c>
      <c r="N29" s="299">
        <v>2520</v>
      </c>
      <c r="O29" s="299">
        <v>2441</v>
      </c>
      <c r="P29" s="299">
        <v>2341</v>
      </c>
      <c r="Q29" s="299">
        <v>2204</v>
      </c>
      <c r="R29" s="299">
        <v>2138</v>
      </c>
    </row>
    <row r="30" spans="1:18" ht="20.100000000000001" customHeight="1" thickBot="1" x14ac:dyDescent="0.3">
      <c r="A30" s="341"/>
      <c r="B30" s="297" t="s">
        <v>26</v>
      </c>
      <c r="C30" s="340" t="s">
        <v>87</v>
      </c>
      <c r="D30" s="340" t="s">
        <v>117</v>
      </c>
      <c r="E30" s="340" t="s">
        <v>117</v>
      </c>
      <c r="F30" s="340">
        <v>984</v>
      </c>
      <c r="G30" s="343">
        <v>1106</v>
      </c>
      <c r="H30" s="343">
        <v>1627</v>
      </c>
      <c r="I30" s="296">
        <v>1739</v>
      </c>
      <c r="J30" s="296">
        <v>1700</v>
      </c>
      <c r="K30" s="296">
        <v>1672</v>
      </c>
      <c r="L30" s="296">
        <v>1635</v>
      </c>
      <c r="M30" s="296">
        <v>1505</v>
      </c>
      <c r="N30" s="296">
        <v>1435</v>
      </c>
      <c r="O30" s="296">
        <v>1377</v>
      </c>
      <c r="P30" s="296">
        <v>1323</v>
      </c>
      <c r="Q30" s="296">
        <v>1238</v>
      </c>
      <c r="R30" s="296">
        <v>1176</v>
      </c>
    </row>
    <row r="31" spans="1:18" ht="20.100000000000001" customHeight="1" thickBot="1" x14ac:dyDescent="0.3">
      <c r="A31" s="341" t="s">
        <v>4</v>
      </c>
      <c r="B31" s="297" t="s">
        <v>25</v>
      </c>
      <c r="C31" s="340" t="s">
        <v>87</v>
      </c>
      <c r="D31" s="340" t="s">
        <v>117</v>
      </c>
      <c r="E31" s="340" t="s">
        <v>117</v>
      </c>
      <c r="F31" s="343">
        <v>1038</v>
      </c>
      <c r="G31" s="343">
        <v>1245</v>
      </c>
      <c r="H31" s="343">
        <v>1714</v>
      </c>
      <c r="I31" s="296">
        <v>1840</v>
      </c>
      <c r="J31" s="296">
        <v>1814</v>
      </c>
      <c r="K31" s="296">
        <v>1820</v>
      </c>
      <c r="L31" s="296">
        <v>1763</v>
      </c>
      <c r="M31" s="296">
        <v>1571</v>
      </c>
      <c r="N31" s="296">
        <v>1425</v>
      </c>
      <c r="O31" s="296">
        <v>1364</v>
      </c>
      <c r="P31" s="296">
        <v>1269</v>
      </c>
      <c r="Q31" s="296">
        <v>1188</v>
      </c>
      <c r="R31" s="296">
        <v>1104</v>
      </c>
    </row>
    <row r="32" spans="1:18" ht="20.100000000000001" customHeight="1" thickBot="1" x14ac:dyDescent="0.3">
      <c r="A32" s="341"/>
      <c r="B32" s="297" t="s">
        <v>26</v>
      </c>
      <c r="C32" s="340" t="s">
        <v>87</v>
      </c>
      <c r="D32" s="340" t="s">
        <v>117</v>
      </c>
      <c r="E32" s="340" t="s">
        <v>117</v>
      </c>
      <c r="F32" s="340">
        <v>661</v>
      </c>
      <c r="G32" s="340">
        <v>730</v>
      </c>
      <c r="H32" s="340">
        <v>995</v>
      </c>
      <c r="I32" s="296">
        <v>1085</v>
      </c>
      <c r="J32" s="296">
        <v>1053</v>
      </c>
      <c r="K32" s="296">
        <v>1052</v>
      </c>
      <c r="L32" s="296">
        <v>1027</v>
      </c>
      <c r="M32" s="297">
        <v>899</v>
      </c>
      <c r="N32" s="297">
        <v>813</v>
      </c>
      <c r="O32" s="297">
        <v>772</v>
      </c>
      <c r="P32" s="297">
        <v>721</v>
      </c>
      <c r="Q32" s="297">
        <v>675</v>
      </c>
      <c r="R32" s="297">
        <v>617</v>
      </c>
    </row>
    <row r="33" spans="1:18" ht="20.100000000000001" customHeight="1" thickBot="1" x14ac:dyDescent="0.3">
      <c r="A33" s="341" t="s">
        <v>5</v>
      </c>
      <c r="B33" s="297" t="s">
        <v>25</v>
      </c>
      <c r="C33" s="340" t="s">
        <v>87</v>
      </c>
      <c r="D33" s="340" t="s">
        <v>117</v>
      </c>
      <c r="E33" s="340" t="s">
        <v>117</v>
      </c>
      <c r="F33" s="340">
        <v>502</v>
      </c>
      <c r="G33" s="340">
        <v>640</v>
      </c>
      <c r="H33" s="340">
        <v>600</v>
      </c>
      <c r="I33" s="297">
        <v>633</v>
      </c>
      <c r="J33" s="297">
        <v>613</v>
      </c>
      <c r="K33" s="297">
        <v>574</v>
      </c>
      <c r="L33" s="297">
        <v>558</v>
      </c>
      <c r="M33" s="297">
        <v>555</v>
      </c>
      <c r="N33" s="297">
        <v>564</v>
      </c>
      <c r="O33" s="297">
        <v>559</v>
      </c>
      <c r="P33" s="297">
        <v>536</v>
      </c>
      <c r="Q33" s="297">
        <v>495</v>
      </c>
      <c r="R33" s="297">
        <v>474</v>
      </c>
    </row>
    <row r="34" spans="1:18" ht="20.100000000000001" customHeight="1" thickBot="1" x14ac:dyDescent="0.3">
      <c r="A34" s="341"/>
      <c r="B34" s="297" t="s">
        <v>26</v>
      </c>
      <c r="C34" s="340" t="s">
        <v>87</v>
      </c>
      <c r="D34" s="340" t="s">
        <v>117</v>
      </c>
      <c r="E34" s="340" t="s">
        <v>117</v>
      </c>
      <c r="F34" s="340">
        <v>323</v>
      </c>
      <c r="G34" s="340">
        <v>376</v>
      </c>
      <c r="H34" s="340">
        <v>348</v>
      </c>
      <c r="I34" s="297">
        <v>370</v>
      </c>
      <c r="J34" s="297">
        <v>353</v>
      </c>
      <c r="K34" s="297">
        <v>338</v>
      </c>
      <c r="L34" s="297">
        <v>327</v>
      </c>
      <c r="M34" s="297">
        <v>324</v>
      </c>
      <c r="N34" s="297">
        <v>329</v>
      </c>
      <c r="O34" s="297">
        <v>322</v>
      </c>
      <c r="P34" s="297">
        <v>310</v>
      </c>
      <c r="Q34" s="297">
        <v>278</v>
      </c>
      <c r="R34" s="297">
        <v>261</v>
      </c>
    </row>
    <row r="35" spans="1:18" ht="20.100000000000001" customHeight="1" thickBot="1" x14ac:dyDescent="0.3">
      <c r="A35" s="341" t="s">
        <v>6</v>
      </c>
      <c r="B35" s="297" t="s">
        <v>25</v>
      </c>
      <c r="C35" s="340" t="s">
        <v>87</v>
      </c>
      <c r="D35" s="340" t="s">
        <v>87</v>
      </c>
      <c r="E35" s="340" t="s">
        <v>87</v>
      </c>
      <c r="F35" s="340" t="s">
        <v>87</v>
      </c>
      <c r="G35" s="340" t="s">
        <v>87</v>
      </c>
      <c r="H35" s="340">
        <v>523</v>
      </c>
      <c r="I35" s="297">
        <v>534</v>
      </c>
      <c r="J35" s="297">
        <v>557</v>
      </c>
      <c r="K35" s="297">
        <v>531</v>
      </c>
      <c r="L35" s="297">
        <v>527</v>
      </c>
      <c r="M35" s="297">
        <v>526</v>
      </c>
      <c r="N35" s="297">
        <v>531</v>
      </c>
      <c r="O35" s="297">
        <v>518</v>
      </c>
      <c r="P35" s="297">
        <v>536</v>
      </c>
      <c r="Q35" s="297">
        <v>521</v>
      </c>
      <c r="R35" s="297">
        <v>560</v>
      </c>
    </row>
    <row r="36" spans="1:18" ht="20.100000000000001" customHeight="1" x14ac:dyDescent="0.25">
      <c r="A36" s="341"/>
      <c r="B36" s="297" t="s">
        <v>26</v>
      </c>
      <c r="C36" s="340" t="s">
        <v>87</v>
      </c>
      <c r="D36" s="340" t="s">
        <v>87</v>
      </c>
      <c r="E36" s="340" t="s">
        <v>87</v>
      </c>
      <c r="F36" s="340" t="s">
        <v>87</v>
      </c>
      <c r="G36" s="340" t="s">
        <v>87</v>
      </c>
      <c r="H36" s="340">
        <v>284</v>
      </c>
      <c r="I36" s="297">
        <v>284</v>
      </c>
      <c r="J36" s="297">
        <v>294</v>
      </c>
      <c r="K36" s="297">
        <v>282</v>
      </c>
      <c r="L36" s="297">
        <v>281</v>
      </c>
      <c r="M36" s="297">
        <v>282</v>
      </c>
      <c r="N36" s="297">
        <v>293</v>
      </c>
      <c r="O36" s="297">
        <v>283</v>
      </c>
      <c r="P36" s="297">
        <v>292</v>
      </c>
      <c r="Q36" s="297">
        <v>285</v>
      </c>
      <c r="R36" s="297">
        <v>298</v>
      </c>
    </row>
    <row r="37" spans="1:18" ht="15" customHeight="1" x14ac:dyDescent="0.25">
      <c r="A37" s="401" t="s">
        <v>353</v>
      </c>
      <c r="B37" s="401"/>
      <c r="C37" s="401"/>
      <c r="D37" s="401"/>
      <c r="E37" s="401"/>
      <c r="F37" s="401"/>
      <c r="G37" s="401"/>
      <c r="H37" s="401"/>
      <c r="I37" s="401"/>
      <c r="J37" s="401"/>
      <c r="K37" s="401"/>
      <c r="L37" s="401"/>
      <c r="M37" s="401"/>
      <c r="N37" s="401"/>
      <c r="O37" s="401"/>
      <c r="P37" s="401"/>
      <c r="Q37" s="401"/>
      <c r="R37" s="401"/>
    </row>
    <row r="38" spans="1:18" ht="15" customHeight="1" x14ac:dyDescent="0.25">
      <c r="A38" s="401" t="s">
        <v>354</v>
      </c>
      <c r="B38" s="401"/>
      <c r="C38" s="401"/>
      <c r="D38" s="401"/>
      <c r="E38" s="401"/>
      <c r="F38" s="401"/>
      <c r="G38" s="401"/>
      <c r="H38" s="401"/>
      <c r="I38" s="401"/>
      <c r="J38" s="401"/>
      <c r="K38" s="401"/>
      <c r="L38" s="401"/>
      <c r="M38" s="401"/>
      <c r="N38" s="401"/>
      <c r="O38" s="401"/>
      <c r="P38" s="401"/>
      <c r="Q38" s="401"/>
      <c r="R38" s="401"/>
    </row>
    <row r="39" spans="1:18" ht="15" customHeight="1" thickBot="1" x14ac:dyDescent="0.3">
      <c r="A39" s="399" t="s">
        <v>355</v>
      </c>
      <c r="B39" s="399"/>
      <c r="C39" s="399"/>
      <c r="D39" s="399"/>
      <c r="E39" s="399"/>
      <c r="F39" s="399"/>
      <c r="G39" s="399"/>
      <c r="H39" s="399"/>
      <c r="I39" s="399"/>
      <c r="J39" s="399"/>
      <c r="K39" s="399"/>
      <c r="L39" s="399"/>
      <c r="M39" s="399"/>
      <c r="N39" s="399"/>
      <c r="O39" s="399"/>
      <c r="P39" s="399"/>
      <c r="Q39" s="399"/>
      <c r="R39" s="399"/>
    </row>
    <row r="40" spans="1:18" ht="16.5" x14ac:dyDescent="0.3">
      <c r="P40" s="400" t="s">
        <v>470</v>
      </c>
      <c r="Q40" s="400"/>
      <c r="R40" s="400"/>
    </row>
  </sheetData>
  <mergeCells count="9">
    <mergeCell ref="P40:R40"/>
    <mergeCell ref="A38:R38"/>
    <mergeCell ref="A39:R39"/>
    <mergeCell ref="A1:R1"/>
    <mergeCell ref="A3:R3"/>
    <mergeCell ref="A6:R6"/>
    <mergeCell ref="A13:R13"/>
    <mergeCell ref="A28:R28"/>
    <mergeCell ref="A37:R37"/>
  </mergeCells>
  <hyperlinks>
    <hyperlink ref="P40" location="Content!A1" display="Back to Content Page" xr:uid="{7CA24120-F0C4-4C98-815A-2929C514D751}"/>
    <hyperlink ref="P40:R40" location="Contents!A1" display="Back to Contents Page" xr:uid="{CEE68E4E-8B69-4274-8F83-4767CE06B174}"/>
  </hyperlinks>
  <printOptions horizontalCentered="1" verticalCentered="1"/>
  <pageMargins left="0.5" right="0.5" top="0" bottom="0" header="0" footer="0"/>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R55"/>
  <sheetViews>
    <sheetView showGridLines="0" zoomScale="85" zoomScaleNormal="85" zoomScaleSheetLayoutView="110" workbookViewId="0">
      <selection sqref="A1:R1"/>
    </sheetView>
  </sheetViews>
  <sheetFormatPr defaultColWidth="9.140625" defaultRowHeight="15.75" x14ac:dyDescent="0.25"/>
  <cols>
    <col min="1" max="1" width="25.7109375" style="274" customWidth="1"/>
    <col min="2" max="2" width="8.5703125" style="274" customWidth="1"/>
    <col min="3" max="18" width="10.7109375" style="274" customWidth="1"/>
    <col min="19" max="16384" width="9.140625" style="274"/>
  </cols>
  <sheetData>
    <row r="1" spans="1:18" ht="20.100000000000001" customHeight="1" thickBot="1" x14ac:dyDescent="0.3">
      <c r="A1" s="398" t="s">
        <v>356</v>
      </c>
      <c r="B1" s="398"/>
      <c r="C1" s="398"/>
      <c r="D1" s="398"/>
      <c r="E1" s="398"/>
      <c r="F1" s="398"/>
      <c r="G1" s="398"/>
      <c r="H1" s="398"/>
      <c r="I1" s="398"/>
      <c r="J1" s="398"/>
      <c r="K1" s="398"/>
      <c r="L1" s="398"/>
      <c r="M1" s="398"/>
      <c r="N1" s="398"/>
      <c r="O1" s="398"/>
      <c r="P1" s="398"/>
      <c r="Q1" s="398"/>
      <c r="R1" s="398"/>
    </row>
    <row r="2" spans="1:18" ht="20.100000000000001" customHeight="1" thickBot="1" x14ac:dyDescent="0.35">
      <c r="A2" s="336"/>
      <c r="B2" s="337" t="s">
        <v>23</v>
      </c>
      <c r="C2" s="337">
        <v>1960</v>
      </c>
      <c r="D2" s="337">
        <v>1970</v>
      </c>
      <c r="E2" s="337">
        <v>1980</v>
      </c>
      <c r="F2" s="337">
        <v>1990</v>
      </c>
      <c r="G2" s="337">
        <v>2000</v>
      </c>
      <c r="H2" s="337">
        <v>2010</v>
      </c>
      <c r="I2" s="337">
        <v>2014</v>
      </c>
      <c r="J2" s="337">
        <v>2015</v>
      </c>
      <c r="K2" s="337">
        <v>2016</v>
      </c>
      <c r="L2" s="337">
        <v>2017</v>
      </c>
      <c r="M2" s="337">
        <v>2018</v>
      </c>
      <c r="N2" s="337">
        <v>2019</v>
      </c>
      <c r="O2" s="337">
        <v>2020</v>
      </c>
      <c r="P2" s="337">
        <v>2021</v>
      </c>
      <c r="Q2" s="337">
        <v>2022</v>
      </c>
      <c r="R2" s="337">
        <v>2023</v>
      </c>
    </row>
    <row r="3" spans="1:18" ht="20.100000000000001" customHeight="1" thickBot="1" x14ac:dyDescent="0.3">
      <c r="A3" s="405" t="s">
        <v>138</v>
      </c>
      <c r="B3" s="405"/>
      <c r="C3" s="405"/>
      <c r="D3" s="405"/>
      <c r="E3" s="405"/>
      <c r="F3" s="405"/>
      <c r="G3" s="405"/>
      <c r="H3" s="405"/>
      <c r="I3" s="405"/>
      <c r="J3" s="405"/>
      <c r="K3" s="405"/>
      <c r="L3" s="405"/>
      <c r="M3" s="405"/>
      <c r="N3" s="405"/>
      <c r="O3" s="405"/>
      <c r="P3" s="405"/>
      <c r="Q3" s="405"/>
      <c r="R3" s="405"/>
    </row>
    <row r="4" spans="1:18" ht="20.100000000000001" customHeight="1" thickBot="1" x14ac:dyDescent="0.3">
      <c r="A4" s="341" t="s">
        <v>3</v>
      </c>
      <c r="B4" s="297" t="s">
        <v>25</v>
      </c>
      <c r="C4" s="343">
        <v>1183</v>
      </c>
      <c r="D4" s="343">
        <v>2075</v>
      </c>
      <c r="E4" s="343">
        <v>3002</v>
      </c>
      <c r="F4" s="343">
        <v>6928</v>
      </c>
      <c r="G4" s="343">
        <v>11232</v>
      </c>
      <c r="H4" s="343">
        <v>14909</v>
      </c>
      <c r="I4" s="296">
        <v>17870</v>
      </c>
      <c r="J4" s="296">
        <v>18126</v>
      </c>
      <c r="K4" s="296">
        <v>18552</v>
      </c>
      <c r="L4" s="296">
        <v>18668</v>
      </c>
      <c r="M4" s="296">
        <v>20041</v>
      </c>
      <c r="N4" s="296">
        <v>20713</v>
      </c>
      <c r="O4" s="296">
        <v>20976</v>
      </c>
      <c r="P4" s="296">
        <v>21307</v>
      </c>
      <c r="Q4" s="296">
        <v>20349</v>
      </c>
      <c r="R4" s="296">
        <v>21370</v>
      </c>
    </row>
    <row r="5" spans="1:18" ht="20.100000000000001" customHeight="1" thickBot="1" x14ac:dyDescent="0.3">
      <c r="A5" s="341"/>
      <c r="B5" s="297" t="s">
        <v>26</v>
      </c>
      <c r="C5" s="340">
        <v>326</v>
      </c>
      <c r="D5" s="340">
        <v>896</v>
      </c>
      <c r="E5" s="343">
        <v>1524</v>
      </c>
      <c r="F5" s="343">
        <v>3476</v>
      </c>
      <c r="G5" s="343">
        <v>5762</v>
      </c>
      <c r="H5" s="343">
        <v>7454</v>
      </c>
      <c r="I5" s="296">
        <v>9001</v>
      </c>
      <c r="J5" s="296">
        <v>9192</v>
      </c>
      <c r="K5" s="296">
        <v>9350</v>
      </c>
      <c r="L5" s="296">
        <v>9073</v>
      </c>
      <c r="M5" s="296">
        <v>10001</v>
      </c>
      <c r="N5" s="296">
        <v>10479</v>
      </c>
      <c r="O5" s="296">
        <v>10384</v>
      </c>
      <c r="P5" s="296">
        <v>10187</v>
      </c>
      <c r="Q5" s="296">
        <v>9554</v>
      </c>
      <c r="R5" s="296">
        <v>10302</v>
      </c>
    </row>
    <row r="6" spans="1:18" ht="20.100000000000001" customHeight="1" thickBot="1" x14ac:dyDescent="0.3">
      <c r="A6" s="341" t="s">
        <v>126</v>
      </c>
      <c r="B6" s="297" t="s">
        <v>25</v>
      </c>
      <c r="C6" s="340">
        <v>651</v>
      </c>
      <c r="D6" s="340">
        <v>685</v>
      </c>
      <c r="E6" s="340" t="s">
        <v>87</v>
      </c>
      <c r="F6" s="340" t="s">
        <v>87</v>
      </c>
      <c r="G6" s="340" t="s">
        <v>87</v>
      </c>
      <c r="H6" s="340" t="s">
        <v>87</v>
      </c>
      <c r="I6" s="297" t="s">
        <v>87</v>
      </c>
      <c r="J6" s="297" t="s">
        <v>87</v>
      </c>
      <c r="K6" s="297" t="s">
        <v>87</v>
      </c>
      <c r="L6" s="297" t="s">
        <v>87</v>
      </c>
      <c r="M6" s="297" t="s">
        <v>87</v>
      </c>
      <c r="N6" s="297" t="s">
        <v>87</v>
      </c>
      <c r="O6" s="297" t="s">
        <v>87</v>
      </c>
      <c r="P6" s="297" t="s">
        <v>87</v>
      </c>
      <c r="Q6" s="297" t="s">
        <v>87</v>
      </c>
      <c r="R6" s="297" t="s">
        <v>87</v>
      </c>
    </row>
    <row r="7" spans="1:18" ht="20.100000000000001" customHeight="1" thickBot="1" x14ac:dyDescent="0.3">
      <c r="A7" s="341"/>
      <c r="B7" s="297" t="s">
        <v>26</v>
      </c>
      <c r="C7" s="340">
        <v>137</v>
      </c>
      <c r="D7" s="340">
        <v>366</v>
      </c>
      <c r="E7" s="340" t="s">
        <v>87</v>
      </c>
      <c r="F7" s="340" t="s">
        <v>87</v>
      </c>
      <c r="G7" s="340" t="s">
        <v>87</v>
      </c>
      <c r="H7" s="340" t="s">
        <v>87</v>
      </c>
      <c r="I7" s="297" t="s">
        <v>87</v>
      </c>
      <c r="J7" s="297" t="s">
        <v>87</v>
      </c>
      <c r="K7" s="297" t="s">
        <v>87</v>
      </c>
      <c r="L7" s="297" t="s">
        <v>87</v>
      </c>
      <c r="M7" s="297" t="s">
        <v>87</v>
      </c>
      <c r="N7" s="297" t="s">
        <v>87</v>
      </c>
      <c r="O7" s="297" t="s">
        <v>87</v>
      </c>
      <c r="P7" s="297" t="s">
        <v>87</v>
      </c>
      <c r="Q7" s="297" t="s">
        <v>87</v>
      </c>
      <c r="R7" s="297" t="s">
        <v>87</v>
      </c>
    </row>
    <row r="8" spans="1:18" ht="20.100000000000001" customHeight="1" thickBot="1" x14ac:dyDescent="0.3">
      <c r="A8" s="341" t="s">
        <v>125</v>
      </c>
      <c r="B8" s="297" t="s">
        <v>25</v>
      </c>
      <c r="C8" s="340">
        <v>532</v>
      </c>
      <c r="D8" s="343">
        <v>1390</v>
      </c>
      <c r="E8" s="343">
        <v>3002</v>
      </c>
      <c r="F8" s="343">
        <v>5053</v>
      </c>
      <c r="G8" s="343">
        <v>6421</v>
      </c>
      <c r="H8" s="343">
        <v>6568</v>
      </c>
      <c r="I8" s="296">
        <v>7108</v>
      </c>
      <c r="J8" s="296">
        <v>6935</v>
      </c>
      <c r="K8" s="296">
        <v>7011</v>
      </c>
      <c r="L8" s="296">
        <v>7121</v>
      </c>
      <c r="M8" s="296">
        <v>7856</v>
      </c>
      <c r="N8" s="296">
        <v>7847</v>
      </c>
      <c r="O8" s="296">
        <v>7486</v>
      </c>
      <c r="P8" s="296">
        <v>7881</v>
      </c>
      <c r="Q8" s="296">
        <v>7273</v>
      </c>
      <c r="R8" s="296">
        <v>7470</v>
      </c>
    </row>
    <row r="9" spans="1:18" ht="20.100000000000001" customHeight="1" thickBot="1" x14ac:dyDescent="0.3">
      <c r="A9" s="341"/>
      <c r="B9" s="297" t="s">
        <v>26</v>
      </c>
      <c r="C9" s="340">
        <v>189</v>
      </c>
      <c r="D9" s="340">
        <v>530</v>
      </c>
      <c r="E9" s="343">
        <v>1524</v>
      </c>
      <c r="F9" s="343">
        <v>2430</v>
      </c>
      <c r="G9" s="343">
        <v>3437</v>
      </c>
      <c r="H9" s="343">
        <v>3405</v>
      </c>
      <c r="I9" s="296">
        <v>3857</v>
      </c>
      <c r="J9" s="296">
        <v>3720</v>
      </c>
      <c r="K9" s="296">
        <v>3680</v>
      </c>
      <c r="L9" s="296">
        <v>3468</v>
      </c>
      <c r="M9" s="296">
        <v>4139</v>
      </c>
      <c r="N9" s="296">
        <v>4140</v>
      </c>
      <c r="O9" s="296">
        <v>3513</v>
      </c>
      <c r="P9" s="296">
        <v>3922</v>
      </c>
      <c r="Q9" s="296">
        <v>3666</v>
      </c>
      <c r="R9" s="296">
        <v>3555</v>
      </c>
    </row>
    <row r="10" spans="1:18" ht="20.100000000000001" customHeight="1" thickBot="1" x14ac:dyDescent="0.3">
      <c r="A10" s="341" t="s">
        <v>127</v>
      </c>
      <c r="B10" s="297" t="s">
        <v>25</v>
      </c>
      <c r="C10" s="340" t="s">
        <v>87</v>
      </c>
      <c r="D10" s="340" t="s">
        <v>87</v>
      </c>
      <c r="E10" s="340" t="s">
        <v>87</v>
      </c>
      <c r="F10" s="343">
        <v>1875</v>
      </c>
      <c r="G10" s="343">
        <v>4506</v>
      </c>
      <c r="H10" s="343">
        <v>6132</v>
      </c>
      <c r="I10" s="296">
        <v>6480</v>
      </c>
      <c r="J10" s="296">
        <v>6525</v>
      </c>
      <c r="K10" s="296">
        <v>6138</v>
      </c>
      <c r="L10" s="296">
        <v>5955</v>
      </c>
      <c r="M10" s="296">
        <v>6160</v>
      </c>
      <c r="N10" s="296">
        <v>6482</v>
      </c>
      <c r="O10" s="296">
        <v>6693</v>
      </c>
      <c r="P10" s="296">
        <v>6483</v>
      </c>
      <c r="Q10" s="296">
        <v>6184</v>
      </c>
      <c r="R10" s="296">
        <v>6448</v>
      </c>
    </row>
    <row r="11" spans="1:18" ht="20.100000000000001" customHeight="1" thickBot="1" x14ac:dyDescent="0.3">
      <c r="A11" s="341"/>
      <c r="B11" s="297" t="s">
        <v>26</v>
      </c>
      <c r="C11" s="340" t="s">
        <v>87</v>
      </c>
      <c r="D11" s="340" t="s">
        <v>87</v>
      </c>
      <c r="E11" s="340" t="s">
        <v>87</v>
      </c>
      <c r="F11" s="343">
        <v>1046</v>
      </c>
      <c r="G11" s="343">
        <v>2113</v>
      </c>
      <c r="H11" s="343">
        <v>2951</v>
      </c>
      <c r="I11" s="296">
        <v>3153</v>
      </c>
      <c r="J11" s="296">
        <v>3140</v>
      </c>
      <c r="K11" s="296">
        <v>2964</v>
      </c>
      <c r="L11" s="296">
        <v>2867</v>
      </c>
      <c r="M11" s="296">
        <v>2889</v>
      </c>
      <c r="N11" s="296">
        <v>3155</v>
      </c>
      <c r="O11" s="296">
        <v>3284</v>
      </c>
      <c r="P11" s="296">
        <v>2822</v>
      </c>
      <c r="Q11" s="296">
        <v>2727</v>
      </c>
      <c r="R11" s="296">
        <v>3062</v>
      </c>
    </row>
    <row r="12" spans="1:18" ht="20.100000000000001" customHeight="1" thickBot="1" x14ac:dyDescent="0.3">
      <c r="A12" s="341" t="s">
        <v>128</v>
      </c>
      <c r="B12" s="297" t="s">
        <v>25</v>
      </c>
      <c r="C12" s="340" t="s">
        <v>87</v>
      </c>
      <c r="D12" s="340" t="s">
        <v>87</v>
      </c>
      <c r="E12" s="340" t="s">
        <v>87</v>
      </c>
      <c r="F12" s="340" t="s">
        <v>87</v>
      </c>
      <c r="G12" s="340">
        <v>305</v>
      </c>
      <c r="H12" s="343">
        <v>1686</v>
      </c>
      <c r="I12" s="296">
        <v>1912</v>
      </c>
      <c r="J12" s="296">
        <v>1944</v>
      </c>
      <c r="K12" s="296">
        <v>1961</v>
      </c>
      <c r="L12" s="296">
        <v>2004</v>
      </c>
      <c r="M12" s="296">
        <v>2161</v>
      </c>
      <c r="N12" s="296">
        <v>2365</v>
      </c>
      <c r="O12" s="296">
        <v>2429</v>
      </c>
      <c r="P12" s="296">
        <v>2436</v>
      </c>
      <c r="Q12" s="296">
        <v>2380</v>
      </c>
      <c r="R12" s="296">
        <v>2572</v>
      </c>
    </row>
    <row r="13" spans="1:18" ht="20.100000000000001" customHeight="1" thickBot="1" x14ac:dyDescent="0.3">
      <c r="A13" s="341"/>
      <c r="B13" s="297" t="s">
        <v>26</v>
      </c>
      <c r="C13" s="340" t="s">
        <v>87</v>
      </c>
      <c r="D13" s="340" t="s">
        <v>87</v>
      </c>
      <c r="E13" s="340" t="s">
        <v>87</v>
      </c>
      <c r="F13" s="340" t="s">
        <v>87</v>
      </c>
      <c r="G13" s="340">
        <v>212</v>
      </c>
      <c r="H13" s="340">
        <v>823</v>
      </c>
      <c r="I13" s="297">
        <v>908</v>
      </c>
      <c r="J13" s="296">
        <v>1062</v>
      </c>
      <c r="K13" s="296">
        <v>1052</v>
      </c>
      <c r="L13" s="296">
        <v>1103</v>
      </c>
      <c r="M13" s="296">
        <v>1230</v>
      </c>
      <c r="N13" s="296">
        <v>1387</v>
      </c>
      <c r="O13" s="296">
        <v>1484</v>
      </c>
      <c r="P13" s="296">
        <v>1333</v>
      </c>
      <c r="Q13" s="296">
        <v>1170</v>
      </c>
      <c r="R13" s="296">
        <v>1511</v>
      </c>
    </row>
    <row r="14" spans="1:18" ht="20.100000000000001" customHeight="1" thickBot="1" x14ac:dyDescent="0.3">
      <c r="A14" s="341" t="s">
        <v>129</v>
      </c>
      <c r="B14" s="297" t="s">
        <v>25</v>
      </c>
      <c r="C14" s="340" t="s">
        <v>87</v>
      </c>
      <c r="D14" s="340" t="s">
        <v>87</v>
      </c>
      <c r="E14" s="340" t="s">
        <v>87</v>
      </c>
      <c r="F14" s="340" t="s">
        <v>87</v>
      </c>
      <c r="G14" s="340" t="s">
        <v>87</v>
      </c>
      <c r="H14" s="340">
        <v>523</v>
      </c>
      <c r="I14" s="296">
        <v>1836</v>
      </c>
      <c r="J14" s="296">
        <v>2076</v>
      </c>
      <c r="K14" s="296">
        <v>2559</v>
      </c>
      <c r="L14" s="296">
        <v>2589</v>
      </c>
      <c r="M14" s="296">
        <v>2660</v>
      </c>
      <c r="N14" s="296">
        <v>2718</v>
      </c>
      <c r="O14" s="296">
        <v>2894</v>
      </c>
      <c r="P14" s="296">
        <v>2952</v>
      </c>
      <c r="Q14" s="296">
        <v>3121</v>
      </c>
      <c r="R14" s="296">
        <v>3328</v>
      </c>
    </row>
    <row r="15" spans="1:18" ht="20.100000000000001" customHeight="1" thickBot="1" x14ac:dyDescent="0.3">
      <c r="A15" s="341"/>
      <c r="B15" s="297" t="s">
        <v>26</v>
      </c>
      <c r="C15" s="340" t="s">
        <v>87</v>
      </c>
      <c r="D15" s="340" t="s">
        <v>87</v>
      </c>
      <c r="E15" s="340" t="s">
        <v>87</v>
      </c>
      <c r="F15" s="340" t="s">
        <v>87</v>
      </c>
      <c r="G15" s="340" t="s">
        <v>87</v>
      </c>
      <c r="H15" s="340">
        <v>275</v>
      </c>
      <c r="I15" s="297">
        <v>813</v>
      </c>
      <c r="J15" s="297">
        <v>907</v>
      </c>
      <c r="K15" s="296">
        <v>1196</v>
      </c>
      <c r="L15" s="296">
        <v>1066</v>
      </c>
      <c r="M15" s="296">
        <v>1072</v>
      </c>
      <c r="N15" s="296">
        <v>1127</v>
      </c>
      <c r="O15" s="296">
        <v>1292</v>
      </c>
      <c r="P15" s="296">
        <v>1231</v>
      </c>
      <c r="Q15" s="296">
        <v>1272</v>
      </c>
      <c r="R15" s="296">
        <v>1367</v>
      </c>
    </row>
    <row r="16" spans="1:18" ht="20.100000000000001" customHeight="1" thickBot="1" x14ac:dyDescent="0.3">
      <c r="A16" s="341" t="s">
        <v>130</v>
      </c>
      <c r="B16" s="297" t="s">
        <v>25</v>
      </c>
      <c r="C16" s="340" t="s">
        <v>87</v>
      </c>
      <c r="D16" s="340" t="s">
        <v>87</v>
      </c>
      <c r="E16" s="340" t="s">
        <v>87</v>
      </c>
      <c r="F16" s="340" t="s">
        <v>87</v>
      </c>
      <c r="G16" s="340" t="s">
        <v>87</v>
      </c>
      <c r="H16" s="340" t="s">
        <v>87</v>
      </c>
      <c r="I16" s="297">
        <v>317</v>
      </c>
      <c r="J16" s="297">
        <v>362</v>
      </c>
      <c r="K16" s="297">
        <v>460</v>
      </c>
      <c r="L16" s="297">
        <v>424</v>
      </c>
      <c r="M16" s="297">
        <v>437</v>
      </c>
      <c r="N16" s="297">
        <v>415</v>
      </c>
      <c r="O16" s="297">
        <v>475</v>
      </c>
      <c r="P16" s="297">
        <v>468</v>
      </c>
      <c r="Q16" s="297">
        <v>405</v>
      </c>
      <c r="R16" s="297">
        <v>541</v>
      </c>
    </row>
    <row r="17" spans="1:18" ht="20.100000000000001" customHeight="1" thickBot="1" x14ac:dyDescent="0.3">
      <c r="A17" s="341"/>
      <c r="B17" s="297" t="s">
        <v>26</v>
      </c>
      <c r="C17" s="340" t="s">
        <v>87</v>
      </c>
      <c r="D17" s="340" t="s">
        <v>87</v>
      </c>
      <c r="E17" s="340" t="s">
        <v>87</v>
      </c>
      <c r="F17" s="340" t="s">
        <v>87</v>
      </c>
      <c r="G17" s="340" t="s">
        <v>87</v>
      </c>
      <c r="H17" s="340" t="s">
        <v>87</v>
      </c>
      <c r="I17" s="297">
        <v>125</v>
      </c>
      <c r="J17" s="297">
        <v>167</v>
      </c>
      <c r="K17" s="297">
        <v>172</v>
      </c>
      <c r="L17" s="297">
        <v>151</v>
      </c>
      <c r="M17" s="297">
        <v>155</v>
      </c>
      <c r="N17" s="297">
        <v>158</v>
      </c>
      <c r="O17" s="297">
        <v>186</v>
      </c>
      <c r="P17" s="297">
        <v>165</v>
      </c>
      <c r="Q17" s="297">
        <v>133</v>
      </c>
      <c r="R17" s="297">
        <v>218</v>
      </c>
    </row>
    <row r="18" spans="1:18" ht="20.100000000000001" customHeight="1" thickBot="1" x14ac:dyDescent="0.3">
      <c r="A18" s="341" t="s">
        <v>131</v>
      </c>
      <c r="B18" s="297" t="s">
        <v>25</v>
      </c>
      <c r="C18" s="340" t="s">
        <v>87</v>
      </c>
      <c r="D18" s="340" t="s">
        <v>87</v>
      </c>
      <c r="E18" s="340" t="s">
        <v>87</v>
      </c>
      <c r="F18" s="340" t="s">
        <v>87</v>
      </c>
      <c r="G18" s="340" t="s">
        <v>87</v>
      </c>
      <c r="H18" s="340" t="s">
        <v>87</v>
      </c>
      <c r="I18" s="297">
        <v>217</v>
      </c>
      <c r="J18" s="297">
        <v>284</v>
      </c>
      <c r="K18" s="297">
        <v>423</v>
      </c>
      <c r="L18" s="297">
        <v>575</v>
      </c>
      <c r="M18" s="297">
        <v>767</v>
      </c>
      <c r="N18" s="297">
        <v>886</v>
      </c>
      <c r="O18" s="297">
        <v>999</v>
      </c>
      <c r="P18" s="296">
        <v>1087</v>
      </c>
      <c r="Q18" s="297">
        <v>986</v>
      </c>
      <c r="R18" s="296">
        <v>1011</v>
      </c>
    </row>
    <row r="19" spans="1:18" ht="20.100000000000001" customHeight="1" thickBot="1" x14ac:dyDescent="0.3">
      <c r="A19" s="341"/>
      <c r="B19" s="297" t="s">
        <v>26</v>
      </c>
      <c r="C19" s="340" t="s">
        <v>87</v>
      </c>
      <c r="D19" s="340" t="s">
        <v>87</v>
      </c>
      <c r="E19" s="340" t="s">
        <v>87</v>
      </c>
      <c r="F19" s="340" t="s">
        <v>87</v>
      </c>
      <c r="G19" s="340" t="s">
        <v>87</v>
      </c>
      <c r="H19" s="340" t="s">
        <v>87</v>
      </c>
      <c r="I19" s="297">
        <v>145</v>
      </c>
      <c r="J19" s="297">
        <v>196</v>
      </c>
      <c r="K19" s="297">
        <v>286</v>
      </c>
      <c r="L19" s="297">
        <v>418</v>
      </c>
      <c r="M19" s="297">
        <v>516</v>
      </c>
      <c r="N19" s="297">
        <v>512</v>
      </c>
      <c r="O19" s="297">
        <v>625</v>
      </c>
      <c r="P19" s="297">
        <v>714</v>
      </c>
      <c r="Q19" s="297">
        <v>586</v>
      </c>
      <c r="R19" s="297">
        <v>589</v>
      </c>
    </row>
    <row r="20" spans="1:18" ht="20.100000000000001" customHeight="1" thickBot="1" x14ac:dyDescent="0.3">
      <c r="A20" s="405" t="s">
        <v>139</v>
      </c>
      <c r="B20" s="405"/>
      <c r="C20" s="405"/>
      <c r="D20" s="405"/>
      <c r="E20" s="405"/>
      <c r="F20" s="405"/>
      <c r="G20" s="405"/>
      <c r="H20" s="405"/>
      <c r="I20" s="405"/>
      <c r="J20" s="405"/>
      <c r="K20" s="405"/>
      <c r="L20" s="405"/>
      <c r="M20" s="405"/>
      <c r="N20" s="405"/>
      <c r="O20" s="405"/>
      <c r="P20" s="405"/>
      <c r="Q20" s="405"/>
      <c r="R20" s="405"/>
    </row>
    <row r="21" spans="1:18" ht="20.100000000000001" customHeight="1" thickBot="1" x14ac:dyDescent="0.3">
      <c r="A21" s="341"/>
      <c r="B21" s="297" t="s">
        <v>25</v>
      </c>
      <c r="C21" s="340">
        <v>890</v>
      </c>
      <c r="D21" s="343">
        <v>1293</v>
      </c>
      <c r="E21" s="340">
        <v>875</v>
      </c>
      <c r="F21" s="343">
        <v>1185</v>
      </c>
      <c r="G21" s="343">
        <v>2186</v>
      </c>
      <c r="H21" s="343">
        <v>1939</v>
      </c>
      <c r="I21" s="296">
        <v>1623</v>
      </c>
      <c r="J21" s="296">
        <v>1231</v>
      </c>
      <c r="K21" s="296">
        <v>1256</v>
      </c>
      <c r="L21" s="297">
        <v>569</v>
      </c>
      <c r="M21" s="297">
        <v>556</v>
      </c>
      <c r="N21" s="297">
        <v>515</v>
      </c>
      <c r="O21" s="297">
        <v>530</v>
      </c>
      <c r="P21" s="297">
        <v>467</v>
      </c>
      <c r="Q21" s="297">
        <v>527</v>
      </c>
      <c r="R21" s="296">
        <v>1204</v>
      </c>
    </row>
    <row r="22" spans="1:18" ht="20.100000000000001" customHeight="1" thickBot="1" x14ac:dyDescent="0.3">
      <c r="A22" s="338"/>
      <c r="B22" s="297" t="s">
        <v>26</v>
      </c>
      <c r="C22" s="340">
        <v>433</v>
      </c>
      <c r="D22" s="340">
        <v>986</v>
      </c>
      <c r="E22" s="340">
        <v>748</v>
      </c>
      <c r="F22" s="340">
        <v>895</v>
      </c>
      <c r="G22" s="343">
        <v>1564</v>
      </c>
      <c r="H22" s="343">
        <v>1327</v>
      </c>
      <c r="I22" s="296">
        <v>1097</v>
      </c>
      <c r="J22" s="297">
        <v>831</v>
      </c>
      <c r="K22" s="297">
        <v>884</v>
      </c>
      <c r="L22" s="297">
        <v>404</v>
      </c>
      <c r="M22" s="297">
        <v>379</v>
      </c>
      <c r="N22" s="297">
        <v>367</v>
      </c>
      <c r="O22" s="297">
        <v>377</v>
      </c>
      <c r="P22" s="297">
        <v>292</v>
      </c>
      <c r="Q22" s="297">
        <v>361</v>
      </c>
      <c r="R22" s="297">
        <v>866</v>
      </c>
    </row>
    <row r="23" spans="1:18" ht="20.100000000000001" customHeight="1" thickBot="1" x14ac:dyDescent="0.3">
      <c r="A23" s="405" t="s">
        <v>140</v>
      </c>
      <c r="B23" s="405"/>
      <c r="C23" s="405"/>
      <c r="D23" s="405"/>
      <c r="E23" s="405"/>
      <c r="F23" s="405"/>
      <c r="G23" s="405"/>
      <c r="H23" s="405"/>
      <c r="I23" s="405"/>
      <c r="J23" s="405"/>
      <c r="K23" s="405"/>
      <c r="L23" s="405"/>
      <c r="M23" s="405"/>
      <c r="N23" s="405"/>
      <c r="O23" s="405"/>
      <c r="P23" s="405"/>
      <c r="Q23" s="405"/>
      <c r="R23" s="405"/>
    </row>
    <row r="24" spans="1:18" ht="20.100000000000001" customHeight="1" thickBot="1" x14ac:dyDescent="0.3">
      <c r="A24" s="341" t="s">
        <v>3</v>
      </c>
      <c r="B24" s="297" t="s">
        <v>25</v>
      </c>
      <c r="C24" s="340">
        <v>874</v>
      </c>
      <c r="D24" s="343">
        <v>1919</v>
      </c>
      <c r="E24" s="343">
        <v>4591</v>
      </c>
      <c r="F24" s="343">
        <v>9524</v>
      </c>
      <c r="G24" s="343">
        <v>17519</v>
      </c>
      <c r="H24" s="343">
        <v>25707</v>
      </c>
      <c r="I24" s="296">
        <v>25777</v>
      </c>
      <c r="J24" s="296">
        <v>24251</v>
      </c>
      <c r="K24" s="296">
        <v>23121</v>
      </c>
      <c r="L24" s="296">
        <v>24064</v>
      </c>
      <c r="M24" s="296">
        <v>23869</v>
      </c>
      <c r="N24" s="296">
        <v>22071</v>
      </c>
      <c r="O24" s="296">
        <v>21014</v>
      </c>
      <c r="P24" s="296">
        <v>20486</v>
      </c>
      <c r="Q24" s="296">
        <v>20461</v>
      </c>
      <c r="R24" s="296">
        <v>21029</v>
      </c>
    </row>
    <row r="25" spans="1:18" ht="20.100000000000001" customHeight="1" thickBot="1" x14ac:dyDescent="0.3">
      <c r="A25" s="341"/>
      <c r="B25" s="297" t="s">
        <v>26</v>
      </c>
      <c r="C25" s="340">
        <v>51</v>
      </c>
      <c r="D25" s="340">
        <v>183</v>
      </c>
      <c r="E25" s="343">
        <v>1115</v>
      </c>
      <c r="F25" s="343">
        <v>4007</v>
      </c>
      <c r="G25" s="343">
        <v>8308</v>
      </c>
      <c r="H25" s="343">
        <v>12662</v>
      </c>
      <c r="I25" s="296">
        <v>12537</v>
      </c>
      <c r="J25" s="296">
        <v>11775</v>
      </c>
      <c r="K25" s="296">
        <v>11018</v>
      </c>
      <c r="L25" s="296">
        <v>11536</v>
      </c>
      <c r="M25" s="296">
        <v>11394</v>
      </c>
      <c r="N25" s="296">
        <v>10599</v>
      </c>
      <c r="O25" s="296">
        <v>10012</v>
      </c>
      <c r="P25" s="296">
        <v>9730</v>
      </c>
      <c r="Q25" s="296">
        <v>9726</v>
      </c>
      <c r="R25" s="296">
        <v>10138</v>
      </c>
    </row>
    <row r="26" spans="1:18" ht="20.100000000000001" customHeight="1" thickBot="1" x14ac:dyDescent="0.3">
      <c r="A26" s="341" t="s">
        <v>357</v>
      </c>
      <c r="B26" s="297" t="s">
        <v>25</v>
      </c>
      <c r="C26" s="340">
        <v>874</v>
      </c>
      <c r="D26" s="343">
        <v>1617</v>
      </c>
      <c r="E26" s="343">
        <v>3479</v>
      </c>
      <c r="F26" s="343">
        <v>4336</v>
      </c>
      <c r="G26" s="343">
        <v>4446</v>
      </c>
      <c r="H26" s="343">
        <v>5429</v>
      </c>
      <c r="I26" s="296">
        <v>5312</v>
      </c>
      <c r="J26" s="296">
        <v>4814</v>
      </c>
      <c r="K26" s="296">
        <v>4737</v>
      </c>
      <c r="L26" s="296">
        <v>4958</v>
      </c>
      <c r="M26" s="296">
        <v>4821</v>
      </c>
      <c r="N26" s="296">
        <v>4616</v>
      </c>
      <c r="O26" s="296">
        <v>4270</v>
      </c>
      <c r="P26" s="296">
        <v>4104</v>
      </c>
      <c r="Q26" s="296">
        <v>4181</v>
      </c>
      <c r="R26" s="296">
        <v>4385</v>
      </c>
    </row>
    <row r="27" spans="1:18" ht="20.100000000000001" customHeight="1" thickBot="1" x14ac:dyDescent="0.3">
      <c r="A27" s="341"/>
      <c r="B27" s="297" t="s">
        <v>26</v>
      </c>
      <c r="C27" s="340">
        <v>51</v>
      </c>
      <c r="D27" s="340">
        <v>109</v>
      </c>
      <c r="E27" s="340">
        <v>736</v>
      </c>
      <c r="F27" s="343">
        <v>1553</v>
      </c>
      <c r="G27" s="343">
        <v>1843</v>
      </c>
      <c r="H27" s="343">
        <v>2260</v>
      </c>
      <c r="I27" s="296">
        <v>2092</v>
      </c>
      <c r="J27" s="296">
        <v>1928</v>
      </c>
      <c r="K27" s="296">
        <v>1828</v>
      </c>
      <c r="L27" s="296">
        <v>1955</v>
      </c>
      <c r="M27" s="296">
        <v>1869</v>
      </c>
      <c r="N27" s="296">
        <v>1800</v>
      </c>
      <c r="O27" s="296">
        <v>1656</v>
      </c>
      <c r="P27" s="296">
        <v>1583</v>
      </c>
      <c r="Q27" s="296">
        <v>1631</v>
      </c>
      <c r="R27" s="296">
        <v>1835</v>
      </c>
    </row>
    <row r="28" spans="1:18" ht="20.100000000000001" customHeight="1" thickBot="1" x14ac:dyDescent="0.3">
      <c r="A28" s="341" t="s">
        <v>133</v>
      </c>
      <c r="B28" s="297" t="s">
        <v>25</v>
      </c>
      <c r="C28" s="340" t="s">
        <v>87</v>
      </c>
      <c r="D28" s="340">
        <v>302</v>
      </c>
      <c r="E28" s="343">
        <v>1112</v>
      </c>
      <c r="F28" s="343">
        <v>4453</v>
      </c>
      <c r="G28" s="343">
        <v>4673</v>
      </c>
      <c r="H28" s="343">
        <v>5387</v>
      </c>
      <c r="I28" s="296">
        <v>5145</v>
      </c>
      <c r="J28" s="296">
        <v>4872</v>
      </c>
      <c r="K28" s="296">
        <v>4728</v>
      </c>
      <c r="L28" s="296">
        <v>4886</v>
      </c>
      <c r="M28" s="296">
        <v>4874</v>
      </c>
      <c r="N28" s="296">
        <v>4492</v>
      </c>
      <c r="O28" s="296">
        <v>4201</v>
      </c>
      <c r="P28" s="296">
        <v>4088</v>
      </c>
      <c r="Q28" s="296">
        <v>4067</v>
      </c>
      <c r="R28" s="296">
        <v>4229</v>
      </c>
    </row>
    <row r="29" spans="1:18" ht="20.100000000000001" customHeight="1" thickBot="1" x14ac:dyDescent="0.3">
      <c r="A29" s="341"/>
      <c r="B29" s="297" t="s">
        <v>26</v>
      </c>
      <c r="C29" s="340" t="s">
        <v>87</v>
      </c>
      <c r="D29" s="340">
        <v>74</v>
      </c>
      <c r="E29" s="340">
        <v>379</v>
      </c>
      <c r="F29" s="343">
        <v>1902</v>
      </c>
      <c r="G29" s="343">
        <v>2236</v>
      </c>
      <c r="H29" s="343">
        <v>2573</v>
      </c>
      <c r="I29" s="296">
        <v>2512</v>
      </c>
      <c r="J29" s="296">
        <v>2383</v>
      </c>
      <c r="K29" s="296">
        <v>2374</v>
      </c>
      <c r="L29" s="296">
        <v>2578</v>
      </c>
      <c r="M29" s="296">
        <v>2576</v>
      </c>
      <c r="N29" s="296">
        <v>2376</v>
      </c>
      <c r="O29" s="296">
        <v>2293</v>
      </c>
      <c r="P29" s="296">
        <v>2215</v>
      </c>
      <c r="Q29" s="296">
        <v>2174</v>
      </c>
      <c r="R29" s="296">
        <v>2253</v>
      </c>
    </row>
    <row r="30" spans="1:18" ht="20.100000000000001" customHeight="1" thickBot="1" x14ac:dyDescent="0.3">
      <c r="A30" s="341" t="s">
        <v>134</v>
      </c>
      <c r="B30" s="297" t="s">
        <v>25</v>
      </c>
      <c r="C30" s="340" t="s">
        <v>87</v>
      </c>
      <c r="D30" s="340" t="s">
        <v>87</v>
      </c>
      <c r="E30" s="340" t="s">
        <v>87</v>
      </c>
      <c r="F30" s="340">
        <v>735</v>
      </c>
      <c r="G30" s="343">
        <v>4519</v>
      </c>
      <c r="H30" s="343">
        <v>5067</v>
      </c>
      <c r="I30" s="296">
        <v>5270</v>
      </c>
      <c r="J30" s="296">
        <v>4800</v>
      </c>
      <c r="K30" s="296">
        <v>4641</v>
      </c>
      <c r="L30" s="296">
        <v>4900</v>
      </c>
      <c r="M30" s="296">
        <v>4861</v>
      </c>
      <c r="N30" s="296">
        <v>4536</v>
      </c>
      <c r="O30" s="296">
        <v>4274</v>
      </c>
      <c r="P30" s="296">
        <v>4210</v>
      </c>
      <c r="Q30" s="296">
        <v>4178</v>
      </c>
      <c r="R30" s="296">
        <v>4272</v>
      </c>
    </row>
    <row r="31" spans="1:18" ht="20.100000000000001" customHeight="1" thickBot="1" x14ac:dyDescent="0.3">
      <c r="A31" s="341"/>
      <c r="B31" s="297" t="s">
        <v>26</v>
      </c>
      <c r="C31" s="340" t="s">
        <v>87</v>
      </c>
      <c r="D31" s="340" t="s">
        <v>87</v>
      </c>
      <c r="E31" s="340" t="s">
        <v>87</v>
      </c>
      <c r="F31" s="340">
        <v>552</v>
      </c>
      <c r="G31" s="343">
        <v>2244</v>
      </c>
      <c r="H31" s="343">
        <v>2604</v>
      </c>
      <c r="I31" s="296">
        <v>2654</v>
      </c>
      <c r="J31" s="296">
        <v>2389</v>
      </c>
      <c r="K31" s="296">
        <v>2156</v>
      </c>
      <c r="L31" s="296">
        <v>2323</v>
      </c>
      <c r="M31" s="296">
        <v>2281</v>
      </c>
      <c r="N31" s="296">
        <v>2177</v>
      </c>
      <c r="O31" s="296">
        <v>1945</v>
      </c>
      <c r="P31" s="296">
        <v>1935</v>
      </c>
      <c r="Q31" s="296">
        <v>2020</v>
      </c>
      <c r="R31" s="296">
        <v>2101</v>
      </c>
    </row>
    <row r="32" spans="1:18" ht="20.100000000000001" customHeight="1" thickBot="1" x14ac:dyDescent="0.3">
      <c r="A32" s="341" t="s">
        <v>135</v>
      </c>
      <c r="B32" s="297" t="s">
        <v>25</v>
      </c>
      <c r="C32" s="340" t="s">
        <v>87</v>
      </c>
      <c r="D32" s="340" t="s">
        <v>87</v>
      </c>
      <c r="E32" s="340" t="s">
        <v>87</v>
      </c>
      <c r="F32" s="340" t="s">
        <v>87</v>
      </c>
      <c r="G32" s="343">
        <v>3881</v>
      </c>
      <c r="H32" s="343">
        <v>5482</v>
      </c>
      <c r="I32" s="296">
        <v>5349</v>
      </c>
      <c r="J32" s="296">
        <v>4959</v>
      </c>
      <c r="K32" s="296">
        <v>4766</v>
      </c>
      <c r="L32" s="296">
        <v>4920</v>
      </c>
      <c r="M32" s="296">
        <v>4920</v>
      </c>
      <c r="N32" s="296">
        <v>4556</v>
      </c>
      <c r="O32" s="296">
        <v>4329</v>
      </c>
      <c r="P32" s="296">
        <v>4223</v>
      </c>
      <c r="Q32" s="296">
        <v>4121</v>
      </c>
      <c r="R32" s="296">
        <v>4241</v>
      </c>
    </row>
    <row r="33" spans="1:18" ht="20.100000000000001" customHeight="1" thickBot="1" x14ac:dyDescent="0.3">
      <c r="A33" s="341"/>
      <c r="B33" s="297" t="s">
        <v>26</v>
      </c>
      <c r="C33" s="340" t="s">
        <v>87</v>
      </c>
      <c r="D33" s="340" t="s">
        <v>87</v>
      </c>
      <c r="E33" s="340" t="s">
        <v>87</v>
      </c>
      <c r="F33" s="340" t="s">
        <v>87</v>
      </c>
      <c r="G33" s="343">
        <v>1985</v>
      </c>
      <c r="H33" s="343">
        <v>2933</v>
      </c>
      <c r="I33" s="296">
        <v>2756</v>
      </c>
      <c r="J33" s="296">
        <v>2582</v>
      </c>
      <c r="K33" s="296">
        <v>2388</v>
      </c>
      <c r="L33" s="296">
        <v>2437</v>
      </c>
      <c r="M33" s="296">
        <v>2461</v>
      </c>
      <c r="N33" s="296">
        <v>2287</v>
      </c>
      <c r="O33" s="296">
        <v>2199</v>
      </c>
      <c r="P33" s="296">
        <v>2123</v>
      </c>
      <c r="Q33" s="296">
        <v>2061</v>
      </c>
      <c r="R33" s="296">
        <v>2104</v>
      </c>
    </row>
    <row r="34" spans="1:18" ht="20.100000000000001" customHeight="1" thickBot="1" x14ac:dyDescent="0.3">
      <c r="A34" s="341" t="s">
        <v>136</v>
      </c>
      <c r="B34" s="297" t="s">
        <v>25</v>
      </c>
      <c r="C34" s="340" t="s">
        <v>87</v>
      </c>
      <c r="D34" s="340" t="s">
        <v>87</v>
      </c>
      <c r="E34" s="340" t="s">
        <v>87</v>
      </c>
      <c r="F34" s="340" t="s">
        <v>87</v>
      </c>
      <c r="G34" s="340" t="s">
        <v>87</v>
      </c>
      <c r="H34" s="343">
        <v>4342</v>
      </c>
      <c r="I34" s="296">
        <v>4701</v>
      </c>
      <c r="J34" s="296">
        <v>4806</v>
      </c>
      <c r="K34" s="296">
        <v>4249</v>
      </c>
      <c r="L34" s="296">
        <v>4400</v>
      </c>
      <c r="M34" s="296">
        <v>4393</v>
      </c>
      <c r="N34" s="296">
        <v>3871</v>
      </c>
      <c r="O34" s="296">
        <v>3940</v>
      </c>
      <c r="P34" s="296">
        <v>3861</v>
      </c>
      <c r="Q34" s="296">
        <v>3914</v>
      </c>
      <c r="R34" s="296">
        <v>3902</v>
      </c>
    </row>
    <row r="35" spans="1:18" ht="20.100000000000001" customHeight="1" thickBot="1" x14ac:dyDescent="0.3">
      <c r="A35" s="341"/>
      <c r="B35" s="297" t="s">
        <v>26</v>
      </c>
      <c r="C35" s="340" t="s">
        <v>87</v>
      </c>
      <c r="D35" s="340" t="s">
        <v>87</v>
      </c>
      <c r="E35" s="340" t="s">
        <v>87</v>
      </c>
      <c r="F35" s="340" t="s">
        <v>87</v>
      </c>
      <c r="G35" s="340" t="s">
        <v>87</v>
      </c>
      <c r="H35" s="343">
        <v>2292</v>
      </c>
      <c r="I35" s="296">
        <v>2523</v>
      </c>
      <c r="J35" s="296">
        <v>2493</v>
      </c>
      <c r="K35" s="296">
        <v>2272</v>
      </c>
      <c r="L35" s="296">
        <v>2243</v>
      </c>
      <c r="M35" s="296">
        <v>2207</v>
      </c>
      <c r="N35" s="296">
        <v>1959</v>
      </c>
      <c r="O35" s="296">
        <v>1919</v>
      </c>
      <c r="P35" s="296">
        <v>1874</v>
      </c>
      <c r="Q35" s="296">
        <v>1840</v>
      </c>
      <c r="R35" s="296">
        <v>1845</v>
      </c>
    </row>
    <row r="36" spans="1:18" ht="20.100000000000001" customHeight="1" thickBot="1" x14ac:dyDescent="0.3">
      <c r="A36" s="405" t="s">
        <v>358</v>
      </c>
      <c r="B36" s="405"/>
      <c r="C36" s="405"/>
      <c r="D36" s="405"/>
      <c r="E36" s="405"/>
      <c r="F36" s="405"/>
      <c r="G36" s="405"/>
      <c r="H36" s="405"/>
      <c r="I36" s="405"/>
      <c r="J36" s="405"/>
      <c r="K36" s="405"/>
      <c r="L36" s="405"/>
      <c r="M36" s="405"/>
      <c r="N36" s="405"/>
      <c r="O36" s="405"/>
      <c r="P36" s="405"/>
      <c r="Q36" s="405"/>
      <c r="R36" s="405"/>
    </row>
    <row r="37" spans="1:18" ht="20.100000000000001" customHeight="1" thickBot="1" x14ac:dyDescent="0.3">
      <c r="A37" s="341" t="s">
        <v>123</v>
      </c>
      <c r="B37" s="297" t="s">
        <v>25</v>
      </c>
      <c r="C37" s="340" t="s">
        <v>87</v>
      </c>
      <c r="D37" s="340" t="s">
        <v>87</v>
      </c>
      <c r="E37" s="340" t="s">
        <v>87</v>
      </c>
      <c r="F37" s="340" t="s">
        <v>87</v>
      </c>
      <c r="G37" s="340" t="s">
        <v>87</v>
      </c>
      <c r="H37" s="340">
        <v>835</v>
      </c>
      <c r="I37" s="297">
        <v>721</v>
      </c>
      <c r="J37" s="297">
        <v>819</v>
      </c>
      <c r="K37" s="297">
        <v>942</v>
      </c>
      <c r="L37" s="297">
        <v>921</v>
      </c>
      <c r="M37" s="297">
        <v>865</v>
      </c>
      <c r="N37" s="297">
        <v>815</v>
      </c>
      <c r="O37" s="297">
        <v>789</v>
      </c>
      <c r="P37" s="297">
        <v>686</v>
      </c>
      <c r="Q37" s="297">
        <v>711</v>
      </c>
      <c r="R37" s="297">
        <v>800</v>
      </c>
    </row>
    <row r="38" spans="1:18" ht="20.100000000000001" customHeight="1" thickBot="1" x14ac:dyDescent="0.3">
      <c r="A38" s="341"/>
      <c r="B38" s="297" t="s">
        <v>26</v>
      </c>
      <c r="C38" s="340" t="s">
        <v>87</v>
      </c>
      <c r="D38" s="340" t="s">
        <v>87</v>
      </c>
      <c r="E38" s="340" t="s">
        <v>87</v>
      </c>
      <c r="F38" s="340" t="s">
        <v>87</v>
      </c>
      <c r="G38" s="340" t="s">
        <v>87</v>
      </c>
      <c r="H38" s="340">
        <v>559</v>
      </c>
      <c r="I38" s="297">
        <v>532</v>
      </c>
      <c r="J38" s="297">
        <v>563</v>
      </c>
      <c r="K38" s="297">
        <v>699</v>
      </c>
      <c r="L38" s="297">
        <v>657</v>
      </c>
      <c r="M38" s="297">
        <v>608</v>
      </c>
      <c r="N38" s="297">
        <v>598</v>
      </c>
      <c r="O38" s="297">
        <v>562</v>
      </c>
      <c r="P38" s="297">
        <v>490</v>
      </c>
      <c r="Q38" s="297">
        <v>537</v>
      </c>
      <c r="R38" s="297">
        <v>596</v>
      </c>
    </row>
    <row r="39" spans="1:18" ht="20.100000000000001" customHeight="1" thickBot="1" x14ac:dyDescent="0.3">
      <c r="A39" s="341" t="s">
        <v>122</v>
      </c>
      <c r="B39" s="297" t="s">
        <v>25</v>
      </c>
      <c r="C39" s="340" t="s">
        <v>87</v>
      </c>
      <c r="D39" s="340" t="s">
        <v>87</v>
      </c>
      <c r="E39" s="340" t="s">
        <v>87</v>
      </c>
      <c r="F39" s="340" t="s">
        <v>87</v>
      </c>
      <c r="G39" s="340" t="s">
        <v>87</v>
      </c>
      <c r="H39" s="340">
        <v>795</v>
      </c>
      <c r="I39" s="297">
        <v>427</v>
      </c>
      <c r="J39" s="297">
        <v>424</v>
      </c>
      <c r="K39" s="297">
        <v>388</v>
      </c>
      <c r="L39" s="297">
        <v>518</v>
      </c>
      <c r="M39" s="297">
        <v>475</v>
      </c>
      <c r="N39" s="297">
        <v>445</v>
      </c>
      <c r="O39" s="297">
        <v>415</v>
      </c>
      <c r="P39" s="297">
        <v>413</v>
      </c>
      <c r="Q39" s="297">
        <v>410</v>
      </c>
      <c r="R39" s="297">
        <v>415</v>
      </c>
    </row>
    <row r="40" spans="1:18" ht="20.100000000000001" customHeight="1" thickBot="1" x14ac:dyDescent="0.3">
      <c r="A40" s="341"/>
      <c r="B40" s="297" t="s">
        <v>26</v>
      </c>
      <c r="C40" s="340" t="s">
        <v>87</v>
      </c>
      <c r="D40" s="340" t="s">
        <v>87</v>
      </c>
      <c r="E40" s="340" t="s">
        <v>87</v>
      </c>
      <c r="F40" s="340" t="s">
        <v>87</v>
      </c>
      <c r="G40" s="340" t="s">
        <v>87</v>
      </c>
      <c r="H40" s="340">
        <v>530</v>
      </c>
      <c r="I40" s="297">
        <v>285</v>
      </c>
      <c r="J40" s="297">
        <v>263</v>
      </c>
      <c r="K40" s="297">
        <v>240</v>
      </c>
      <c r="L40" s="297">
        <v>334</v>
      </c>
      <c r="M40" s="297">
        <v>322</v>
      </c>
      <c r="N40" s="297">
        <v>293</v>
      </c>
      <c r="O40" s="297">
        <v>270</v>
      </c>
      <c r="P40" s="297">
        <v>262</v>
      </c>
      <c r="Q40" s="297">
        <v>277</v>
      </c>
      <c r="R40" s="297">
        <v>277</v>
      </c>
    </row>
    <row r="41" spans="1:18" ht="20.100000000000001" customHeight="1" thickBot="1" x14ac:dyDescent="0.3">
      <c r="A41" s="405" t="s">
        <v>359</v>
      </c>
      <c r="B41" s="405"/>
      <c r="C41" s="405"/>
      <c r="D41" s="405"/>
      <c r="E41" s="405"/>
      <c r="F41" s="405"/>
      <c r="G41" s="405"/>
      <c r="H41" s="405"/>
      <c r="I41" s="405"/>
      <c r="J41" s="405"/>
      <c r="K41" s="405"/>
      <c r="L41" s="405"/>
      <c r="M41" s="405"/>
      <c r="N41" s="405"/>
      <c r="O41" s="405"/>
      <c r="P41" s="405"/>
      <c r="Q41" s="405"/>
      <c r="R41" s="405"/>
    </row>
    <row r="42" spans="1:18" ht="20.100000000000001" customHeight="1" thickBot="1" x14ac:dyDescent="0.3">
      <c r="A42" s="341" t="s">
        <v>123</v>
      </c>
      <c r="B42" s="297" t="s">
        <v>25</v>
      </c>
      <c r="C42" s="340" t="s">
        <v>87</v>
      </c>
      <c r="D42" s="340" t="s">
        <v>87</v>
      </c>
      <c r="E42" s="340" t="s">
        <v>87</v>
      </c>
      <c r="F42" s="340" t="s">
        <v>87</v>
      </c>
      <c r="G42" s="340" t="s">
        <v>87</v>
      </c>
      <c r="H42" s="340" t="s">
        <v>87</v>
      </c>
      <c r="I42" s="297">
        <v>27</v>
      </c>
      <c r="J42" s="297">
        <v>33</v>
      </c>
      <c r="K42" s="297">
        <v>16</v>
      </c>
      <c r="L42" s="297">
        <v>23</v>
      </c>
      <c r="M42" s="297">
        <v>23</v>
      </c>
      <c r="N42" s="297">
        <v>28</v>
      </c>
      <c r="O42" s="297">
        <v>17</v>
      </c>
      <c r="P42" s="297">
        <v>218</v>
      </c>
      <c r="Q42" s="297">
        <v>223</v>
      </c>
      <c r="R42" s="297">
        <v>237</v>
      </c>
    </row>
    <row r="43" spans="1:18" ht="20.100000000000001" customHeight="1" thickBot="1" x14ac:dyDescent="0.3">
      <c r="A43" s="341"/>
      <c r="B43" s="297" t="s">
        <v>26</v>
      </c>
      <c r="C43" s="340" t="s">
        <v>87</v>
      </c>
      <c r="D43" s="340" t="s">
        <v>87</v>
      </c>
      <c r="E43" s="340" t="s">
        <v>87</v>
      </c>
      <c r="F43" s="340" t="s">
        <v>87</v>
      </c>
      <c r="G43" s="340" t="s">
        <v>87</v>
      </c>
      <c r="H43" s="340" t="s">
        <v>87</v>
      </c>
      <c r="I43" s="297">
        <v>19</v>
      </c>
      <c r="J43" s="297">
        <v>21</v>
      </c>
      <c r="K43" s="297">
        <v>10</v>
      </c>
      <c r="L43" s="297">
        <v>14</v>
      </c>
      <c r="M43" s="297">
        <v>14</v>
      </c>
      <c r="N43" s="297">
        <v>19</v>
      </c>
      <c r="O43" s="297">
        <v>10</v>
      </c>
      <c r="P43" s="297">
        <v>166</v>
      </c>
      <c r="Q43" s="297">
        <v>175</v>
      </c>
      <c r="R43" s="297">
        <v>196</v>
      </c>
    </row>
    <row r="44" spans="1:18" ht="20.100000000000001" customHeight="1" thickBot="1" x14ac:dyDescent="0.3">
      <c r="A44" s="341" t="s">
        <v>122</v>
      </c>
      <c r="B44" s="297" t="s">
        <v>25</v>
      </c>
      <c r="C44" s="340" t="s">
        <v>87</v>
      </c>
      <c r="D44" s="340" t="s">
        <v>87</v>
      </c>
      <c r="E44" s="340" t="s">
        <v>87</v>
      </c>
      <c r="F44" s="340" t="s">
        <v>87</v>
      </c>
      <c r="G44" s="340" t="s">
        <v>87</v>
      </c>
      <c r="H44" s="340" t="s">
        <v>87</v>
      </c>
      <c r="I44" s="297">
        <v>447</v>
      </c>
      <c r="J44" s="297">
        <v>502</v>
      </c>
      <c r="K44" s="297">
        <v>510</v>
      </c>
      <c r="L44" s="297">
        <v>531</v>
      </c>
      <c r="M44" s="297">
        <v>487</v>
      </c>
      <c r="N44" s="297">
        <v>448</v>
      </c>
      <c r="O44" s="297">
        <v>435</v>
      </c>
      <c r="P44" s="297">
        <v>449</v>
      </c>
      <c r="Q44" s="297">
        <v>406</v>
      </c>
      <c r="R44" s="297">
        <v>467</v>
      </c>
    </row>
    <row r="45" spans="1:18" ht="20.100000000000001" customHeight="1" thickBot="1" x14ac:dyDescent="0.3">
      <c r="A45" s="341"/>
      <c r="B45" s="297" t="s">
        <v>26</v>
      </c>
      <c r="C45" s="340" t="s">
        <v>87</v>
      </c>
      <c r="D45" s="340" t="s">
        <v>87</v>
      </c>
      <c r="E45" s="340" t="s">
        <v>87</v>
      </c>
      <c r="F45" s="340" t="s">
        <v>87</v>
      </c>
      <c r="G45" s="340" t="s">
        <v>87</v>
      </c>
      <c r="H45" s="340" t="s">
        <v>87</v>
      </c>
      <c r="I45" s="297">
        <v>306</v>
      </c>
      <c r="J45" s="297">
        <v>359</v>
      </c>
      <c r="K45" s="297">
        <v>368</v>
      </c>
      <c r="L45" s="297">
        <v>391</v>
      </c>
      <c r="M45" s="297">
        <v>349</v>
      </c>
      <c r="N45" s="297">
        <v>325</v>
      </c>
      <c r="O45" s="297">
        <v>324</v>
      </c>
      <c r="P45" s="297">
        <v>333</v>
      </c>
      <c r="Q45" s="297">
        <v>301</v>
      </c>
      <c r="R45" s="297">
        <v>353</v>
      </c>
    </row>
    <row r="46" spans="1:18" ht="20.100000000000001" customHeight="1" thickBot="1" x14ac:dyDescent="0.3">
      <c r="A46" s="405" t="s">
        <v>141</v>
      </c>
      <c r="B46" s="405"/>
      <c r="C46" s="405"/>
      <c r="D46" s="405"/>
      <c r="E46" s="405"/>
      <c r="F46" s="405"/>
      <c r="G46" s="405"/>
      <c r="H46" s="405"/>
      <c r="I46" s="405"/>
      <c r="J46" s="405"/>
      <c r="K46" s="405"/>
      <c r="L46" s="405"/>
      <c r="M46" s="405"/>
      <c r="N46" s="405"/>
      <c r="O46" s="405"/>
      <c r="P46" s="405"/>
      <c r="Q46" s="405"/>
      <c r="R46" s="405"/>
    </row>
    <row r="47" spans="1:18" ht="20.100000000000001" customHeight="1" thickBot="1" x14ac:dyDescent="0.3">
      <c r="A47" s="338"/>
      <c r="B47" s="297" t="s">
        <v>25</v>
      </c>
      <c r="C47" s="340" t="s">
        <v>87</v>
      </c>
      <c r="D47" s="343">
        <v>3348</v>
      </c>
      <c r="E47" s="343">
        <v>3145</v>
      </c>
      <c r="F47" s="343">
        <v>9221</v>
      </c>
      <c r="G47" s="343">
        <v>9772</v>
      </c>
      <c r="H47" s="343">
        <v>13886</v>
      </c>
      <c r="I47" s="296">
        <v>14641</v>
      </c>
      <c r="J47" s="296">
        <v>14173</v>
      </c>
      <c r="K47" s="296">
        <v>14763</v>
      </c>
      <c r="L47" s="296">
        <v>15506</v>
      </c>
      <c r="M47" s="296">
        <v>14819</v>
      </c>
      <c r="N47" s="296">
        <v>15147</v>
      </c>
      <c r="O47" s="296">
        <v>14661</v>
      </c>
      <c r="P47" s="296">
        <v>14738</v>
      </c>
      <c r="Q47" s="296">
        <v>14577</v>
      </c>
      <c r="R47" s="296">
        <v>14405</v>
      </c>
    </row>
    <row r="48" spans="1:18" ht="20.100000000000001" customHeight="1" x14ac:dyDescent="0.25">
      <c r="A48" s="338"/>
      <c r="B48" s="297" t="s">
        <v>26</v>
      </c>
      <c r="C48" s="340" t="s">
        <v>87</v>
      </c>
      <c r="D48" s="340">
        <v>246</v>
      </c>
      <c r="E48" s="340">
        <v>230</v>
      </c>
      <c r="F48" s="343">
        <v>3352</v>
      </c>
      <c r="G48" s="343">
        <v>3248</v>
      </c>
      <c r="H48" s="343">
        <v>5248</v>
      </c>
      <c r="I48" s="296">
        <v>5574</v>
      </c>
      <c r="J48" s="296">
        <v>5204</v>
      </c>
      <c r="K48" s="296">
        <v>5635</v>
      </c>
      <c r="L48" s="296">
        <v>5915</v>
      </c>
      <c r="M48" s="296">
        <v>5629</v>
      </c>
      <c r="N48" s="296">
        <v>5908</v>
      </c>
      <c r="O48" s="296">
        <v>5716</v>
      </c>
      <c r="P48" s="296">
        <v>5905</v>
      </c>
      <c r="Q48" s="296">
        <v>5814</v>
      </c>
      <c r="R48" s="296">
        <v>5729</v>
      </c>
    </row>
    <row r="49" spans="1:18" s="268" customFormat="1" ht="15" customHeight="1" x14ac:dyDescent="0.2">
      <c r="A49" s="401" t="s">
        <v>360</v>
      </c>
      <c r="B49" s="401"/>
      <c r="C49" s="401"/>
      <c r="D49" s="401"/>
      <c r="E49" s="401"/>
      <c r="F49" s="401"/>
      <c r="G49" s="401"/>
      <c r="H49" s="401"/>
      <c r="I49" s="401"/>
      <c r="J49" s="401"/>
      <c r="K49" s="401"/>
      <c r="L49" s="401"/>
      <c r="M49" s="401"/>
      <c r="N49" s="401"/>
      <c r="O49" s="401"/>
      <c r="P49" s="401"/>
      <c r="Q49" s="401"/>
      <c r="R49" s="401"/>
    </row>
    <row r="50" spans="1:18" s="268" customFormat="1" ht="15" customHeight="1" x14ac:dyDescent="0.2">
      <c r="A50" s="401" t="s">
        <v>361</v>
      </c>
      <c r="B50" s="401"/>
      <c r="C50" s="401"/>
      <c r="D50" s="401"/>
      <c r="E50" s="401"/>
      <c r="F50" s="401"/>
      <c r="G50" s="401"/>
      <c r="H50" s="401"/>
      <c r="I50" s="401"/>
      <c r="J50" s="401"/>
      <c r="K50" s="401"/>
      <c r="L50" s="401"/>
      <c r="M50" s="401"/>
      <c r="N50" s="401"/>
      <c r="O50" s="401"/>
      <c r="P50" s="401"/>
      <c r="Q50" s="401"/>
      <c r="R50" s="401"/>
    </row>
    <row r="51" spans="1:18" s="268" customFormat="1" ht="30" customHeight="1" x14ac:dyDescent="0.2">
      <c r="A51" s="401" t="s">
        <v>362</v>
      </c>
      <c r="B51" s="401"/>
      <c r="C51" s="401"/>
      <c r="D51" s="401"/>
      <c r="E51" s="401"/>
      <c r="F51" s="401"/>
      <c r="G51" s="401"/>
      <c r="H51" s="401"/>
      <c r="I51" s="401"/>
      <c r="J51" s="401"/>
      <c r="K51" s="401"/>
      <c r="L51" s="401"/>
      <c r="M51" s="401"/>
      <c r="N51" s="401"/>
      <c r="O51" s="401"/>
      <c r="P51" s="401"/>
      <c r="Q51" s="401"/>
      <c r="R51" s="401"/>
    </row>
    <row r="52" spans="1:18" s="268" customFormat="1" ht="15" customHeight="1" x14ac:dyDescent="0.2">
      <c r="A52" s="401" t="s">
        <v>363</v>
      </c>
      <c r="B52" s="401"/>
      <c r="C52" s="401"/>
      <c r="D52" s="401"/>
      <c r="E52" s="401"/>
      <c r="F52" s="401"/>
      <c r="G52" s="401"/>
      <c r="H52" s="401"/>
      <c r="I52" s="401"/>
      <c r="J52" s="401"/>
      <c r="K52" s="401"/>
      <c r="L52" s="401"/>
      <c r="M52" s="401"/>
      <c r="N52" s="401"/>
      <c r="O52" s="401"/>
      <c r="P52" s="401"/>
      <c r="Q52" s="401"/>
      <c r="R52" s="401"/>
    </row>
    <row r="53" spans="1:18" s="268" customFormat="1" ht="15" customHeight="1" x14ac:dyDescent="0.2">
      <c r="A53" s="401" t="s">
        <v>364</v>
      </c>
      <c r="B53" s="401"/>
      <c r="C53" s="401"/>
      <c r="D53" s="401"/>
      <c r="E53" s="401"/>
      <c r="F53" s="401"/>
      <c r="G53" s="401"/>
      <c r="H53" s="401"/>
      <c r="I53" s="401"/>
      <c r="J53" s="401"/>
      <c r="K53" s="401"/>
      <c r="L53" s="401"/>
      <c r="M53" s="401"/>
      <c r="N53" s="401"/>
      <c r="O53" s="401"/>
      <c r="P53" s="401"/>
      <c r="Q53" s="401"/>
      <c r="R53" s="401"/>
    </row>
    <row r="54" spans="1:18" s="268" customFormat="1" ht="15" customHeight="1" thickBot="1" x14ac:dyDescent="0.25">
      <c r="A54" s="399" t="s">
        <v>365</v>
      </c>
      <c r="B54" s="399"/>
      <c r="C54" s="399"/>
      <c r="D54" s="399"/>
      <c r="E54" s="399"/>
      <c r="F54" s="399"/>
      <c r="G54" s="399"/>
      <c r="H54" s="399"/>
      <c r="I54" s="399"/>
      <c r="J54" s="399"/>
      <c r="K54" s="399"/>
      <c r="L54" s="399"/>
      <c r="M54" s="399"/>
      <c r="N54" s="399"/>
      <c r="O54" s="399"/>
      <c r="P54" s="399"/>
      <c r="Q54" s="399"/>
      <c r="R54" s="399"/>
    </row>
    <row r="55" spans="1:18" ht="15.75" customHeight="1" x14ac:dyDescent="0.3">
      <c r="P55" s="400" t="s">
        <v>470</v>
      </c>
      <c r="Q55" s="400"/>
      <c r="R55" s="400"/>
    </row>
  </sheetData>
  <customSheetViews>
    <customSheetView guid="{81E5D7E7-16ED-4014-84DC-4F821D3604F8}" showPageBreaks="1" showGridLines="0" printArea="1" view="pageBreakPreview" topLeftCell="A10">
      <selection activeCell="E40" sqref="E40"/>
      <rowBreaks count="1" manualBreakCount="1">
        <brk id="41" min="1" max="17" man="1"/>
      </rowBreaks>
      <colBreaks count="1" manualBreakCount="1">
        <brk id="17" max="69" man="1"/>
      </colBreaks>
      <pageMargins left="0" right="0" top="0" bottom="0" header="0" footer="0"/>
      <headerFooter alignWithMargins="0"/>
    </customSheetView>
  </customSheetViews>
  <mergeCells count="14">
    <mergeCell ref="P55:R55"/>
    <mergeCell ref="A52:R52"/>
    <mergeCell ref="A53:R53"/>
    <mergeCell ref="A54:R54"/>
    <mergeCell ref="A41:R41"/>
    <mergeCell ref="A46:R46"/>
    <mergeCell ref="A49:R49"/>
    <mergeCell ref="A50:R50"/>
    <mergeCell ref="A51:R51"/>
    <mergeCell ref="A1:R1"/>
    <mergeCell ref="A3:R3"/>
    <mergeCell ref="A20:R20"/>
    <mergeCell ref="A23:R23"/>
    <mergeCell ref="A36:R36"/>
  </mergeCells>
  <phoneticPr fontId="15" type="noConversion"/>
  <hyperlinks>
    <hyperlink ref="P55" location="Content!A1" display="Back to Content Page" xr:uid="{3CFBFE25-C33B-4DB3-933E-757B62348C9B}"/>
    <hyperlink ref="P55:R55" location="Contents!A1" display="Back to Contents Page" xr:uid="{121E4594-AB1E-4020-8DC9-D9E2D20C3301}"/>
  </hyperlinks>
  <printOptions horizontalCentered="1" verticalCentered="1"/>
  <pageMargins left="0.5" right="0.5" top="0" bottom="0" header="0" footer="0"/>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DW661"/>
  <sheetViews>
    <sheetView showGridLines="0" view="pageBreakPreview" zoomScaleNormal="100" zoomScaleSheetLayoutView="100" workbookViewId="0">
      <pane ySplit="4" topLeftCell="A5" activePane="bottomLeft" state="frozen"/>
      <selection pane="bottomLeft" activeCell="H20" sqref="H20"/>
    </sheetView>
  </sheetViews>
  <sheetFormatPr defaultColWidth="8.85546875" defaultRowHeight="12.75" x14ac:dyDescent="0.2"/>
  <cols>
    <col min="1" max="1" width="5.85546875" style="53" customWidth="1"/>
    <col min="2" max="2" width="4.140625" style="53" customWidth="1"/>
    <col min="3" max="3" width="7.140625" style="53" customWidth="1"/>
    <col min="4" max="4" width="8.85546875" style="53" customWidth="1"/>
    <col min="5" max="8" width="7.140625" style="53" customWidth="1"/>
    <col min="9" max="9" width="7.85546875" style="53" customWidth="1"/>
    <col min="10" max="13" width="7.140625" style="53" customWidth="1"/>
    <col min="14" max="17" width="7.85546875" style="53" customWidth="1"/>
    <col min="18" max="18" width="7.85546875" style="54" customWidth="1"/>
    <col min="19" max="19" width="7.140625" style="53" customWidth="1"/>
    <col min="20" max="20" width="7.85546875" style="53" customWidth="1"/>
    <col min="21" max="22" width="7.140625" style="53" customWidth="1"/>
    <col min="23" max="23" width="5.140625" style="53" customWidth="1"/>
    <col min="24" max="24" width="7.140625" style="53" customWidth="1"/>
    <col min="25" max="25" width="9" style="53" customWidth="1"/>
    <col min="26" max="26" width="8.140625" style="53" customWidth="1"/>
    <col min="27" max="123" width="8.85546875" style="53" customWidth="1"/>
    <col min="124" max="16384" width="8.85546875" style="53"/>
  </cols>
  <sheetData>
    <row r="1" spans="1:127" s="6" customFormat="1" ht="22.5" customHeight="1" x14ac:dyDescent="0.2">
      <c r="A1" s="433" t="s">
        <v>118</v>
      </c>
      <c r="B1" s="433"/>
      <c r="C1" s="433"/>
      <c r="D1" s="433"/>
      <c r="E1" s="433"/>
      <c r="F1" s="433"/>
      <c r="G1" s="433"/>
      <c r="H1" s="433"/>
      <c r="I1" s="433"/>
      <c r="J1" s="433"/>
      <c r="K1" s="433"/>
      <c r="L1" s="433"/>
      <c r="M1" s="433"/>
      <c r="N1" s="433"/>
      <c r="O1" s="433"/>
      <c r="P1" s="433"/>
      <c r="Q1" s="433"/>
      <c r="R1" s="433"/>
      <c r="S1" s="433"/>
      <c r="T1" s="433"/>
      <c r="U1" s="433"/>
      <c r="V1" s="43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row>
    <row r="2" spans="1:127" ht="7.5" customHeight="1" x14ac:dyDescent="0.2">
      <c r="A2" s="201"/>
      <c r="B2" s="201"/>
      <c r="C2" s="201"/>
      <c r="D2" s="201"/>
      <c r="E2" s="50"/>
      <c r="F2" s="50"/>
      <c r="G2" s="50"/>
      <c r="H2" s="50"/>
      <c r="I2" s="202"/>
      <c r="J2" s="51"/>
      <c r="K2" s="50"/>
      <c r="L2" s="50"/>
      <c r="M2" s="50"/>
      <c r="N2" s="50"/>
      <c r="O2" s="50"/>
      <c r="P2" s="50"/>
      <c r="Q2" s="50"/>
      <c r="R2" s="52"/>
    </row>
    <row r="3" spans="1:127" s="7" customFormat="1" ht="19.5" customHeight="1" x14ac:dyDescent="0.2">
      <c r="A3" s="434" t="s">
        <v>81</v>
      </c>
      <c r="B3" s="436" t="s">
        <v>23</v>
      </c>
      <c r="C3" s="438" t="s">
        <v>119</v>
      </c>
      <c r="D3" s="439"/>
      <c r="E3" s="439"/>
      <c r="F3" s="439"/>
      <c r="G3" s="439"/>
      <c r="H3" s="439"/>
      <c r="I3" s="439"/>
      <c r="J3" s="440"/>
      <c r="K3" s="441" t="s">
        <v>120</v>
      </c>
      <c r="L3" s="438" t="s">
        <v>121</v>
      </c>
      <c r="M3" s="439"/>
      <c r="N3" s="439"/>
      <c r="O3" s="439"/>
      <c r="P3" s="439"/>
      <c r="Q3" s="440"/>
      <c r="R3" s="430" t="s">
        <v>122</v>
      </c>
      <c r="S3" s="431"/>
      <c r="T3" s="430" t="s">
        <v>123</v>
      </c>
      <c r="U3" s="431"/>
      <c r="V3" s="428" t="s">
        <v>124</v>
      </c>
      <c r="W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row>
    <row r="4" spans="1:127" s="7" customFormat="1" ht="35.25" customHeight="1" x14ac:dyDescent="0.2">
      <c r="A4" s="435"/>
      <c r="B4" s="437"/>
      <c r="C4" s="215" t="s">
        <v>125</v>
      </c>
      <c r="D4" s="215" t="s">
        <v>126</v>
      </c>
      <c r="E4" s="215" t="s">
        <v>127</v>
      </c>
      <c r="F4" s="215" t="s">
        <v>128</v>
      </c>
      <c r="G4" s="218" t="s">
        <v>129</v>
      </c>
      <c r="H4" s="225" t="s">
        <v>130</v>
      </c>
      <c r="I4" s="225" t="s">
        <v>131</v>
      </c>
      <c r="J4" s="219" t="s">
        <v>3</v>
      </c>
      <c r="K4" s="442"/>
      <c r="L4" s="238" t="s">
        <v>132</v>
      </c>
      <c r="M4" s="218" t="s">
        <v>133</v>
      </c>
      <c r="N4" s="220" t="s">
        <v>134</v>
      </c>
      <c r="O4" s="226" t="s">
        <v>135</v>
      </c>
      <c r="P4" s="220" t="s">
        <v>136</v>
      </c>
      <c r="Q4" s="239" t="s">
        <v>3</v>
      </c>
      <c r="R4" s="215" t="s">
        <v>78</v>
      </c>
      <c r="S4" s="215" t="s">
        <v>137</v>
      </c>
      <c r="T4" s="215" t="s">
        <v>78</v>
      </c>
      <c r="U4" s="215" t="s">
        <v>137</v>
      </c>
      <c r="V4" s="429"/>
      <c r="W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row>
    <row r="5" spans="1:127" s="6" customFormat="1" ht="12.75" customHeight="1" x14ac:dyDescent="0.2">
      <c r="A5" s="141">
        <v>1960</v>
      </c>
      <c r="B5" s="105" t="s">
        <v>25</v>
      </c>
      <c r="C5" s="106">
        <v>532</v>
      </c>
      <c r="D5" s="107">
        <v>651</v>
      </c>
      <c r="E5" s="108" t="s">
        <v>87</v>
      </c>
      <c r="F5" s="109" t="s">
        <v>87</v>
      </c>
      <c r="G5" s="109" t="s">
        <v>87</v>
      </c>
      <c r="H5" s="109" t="s">
        <v>87</v>
      </c>
      <c r="I5" s="109" t="s">
        <v>87</v>
      </c>
      <c r="J5" s="110">
        <f t="shared" ref="J5:J14" si="0">SUM(C5:F5)</f>
        <v>1183</v>
      </c>
      <c r="K5" s="111">
        <v>890</v>
      </c>
      <c r="L5" s="112">
        <v>874</v>
      </c>
      <c r="M5" s="109" t="s">
        <v>87</v>
      </c>
      <c r="N5" s="109" t="s">
        <v>87</v>
      </c>
      <c r="O5" s="109" t="s">
        <v>87</v>
      </c>
      <c r="P5" s="109" t="s">
        <v>87</v>
      </c>
      <c r="Q5" s="113">
        <f>+L5</f>
        <v>874</v>
      </c>
      <c r="R5" s="109" t="s">
        <v>87</v>
      </c>
      <c r="S5" s="109" t="s">
        <v>87</v>
      </c>
      <c r="T5" s="109" t="s">
        <v>87</v>
      </c>
      <c r="U5" s="109" t="s">
        <v>87</v>
      </c>
      <c r="V5" s="240" t="s">
        <v>87</v>
      </c>
      <c r="W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row>
    <row r="6" spans="1:127" s="7" customFormat="1" ht="12.75" customHeight="1" x14ac:dyDescent="0.2">
      <c r="A6" s="141"/>
      <c r="B6" s="142" t="s">
        <v>112</v>
      </c>
      <c r="C6" s="114">
        <v>189</v>
      </c>
      <c r="D6" s="115">
        <v>137</v>
      </c>
      <c r="E6" s="116" t="s">
        <v>87</v>
      </c>
      <c r="F6" s="117" t="s">
        <v>87</v>
      </c>
      <c r="G6" s="109" t="s">
        <v>87</v>
      </c>
      <c r="H6" s="109" t="s">
        <v>87</v>
      </c>
      <c r="I6" s="109" t="s">
        <v>87</v>
      </c>
      <c r="J6" s="118">
        <f t="shared" si="0"/>
        <v>326</v>
      </c>
      <c r="K6" s="119">
        <v>433</v>
      </c>
      <c r="L6" s="120">
        <v>51</v>
      </c>
      <c r="M6" s="117" t="s">
        <v>87</v>
      </c>
      <c r="N6" s="117" t="s">
        <v>87</v>
      </c>
      <c r="O6" s="117" t="s">
        <v>87</v>
      </c>
      <c r="P6" s="117" t="s">
        <v>87</v>
      </c>
      <c r="Q6" s="121">
        <f>+L6</f>
        <v>51</v>
      </c>
      <c r="R6" s="117" t="s">
        <v>87</v>
      </c>
      <c r="S6" s="117" t="s">
        <v>87</v>
      </c>
      <c r="T6" s="117" t="s">
        <v>87</v>
      </c>
      <c r="U6" s="117" t="s">
        <v>87</v>
      </c>
      <c r="V6" s="143" t="s">
        <v>87</v>
      </c>
      <c r="W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row>
    <row r="7" spans="1:127" s="6" customFormat="1" ht="12.75" customHeight="1" x14ac:dyDescent="0.2">
      <c r="A7" s="141">
        <v>1970</v>
      </c>
      <c r="B7" s="105" t="s">
        <v>25</v>
      </c>
      <c r="C7" s="106">
        <v>1390</v>
      </c>
      <c r="D7" s="107">
        <v>685</v>
      </c>
      <c r="E7" s="108" t="s">
        <v>87</v>
      </c>
      <c r="F7" s="109" t="s">
        <v>87</v>
      </c>
      <c r="G7" s="109" t="s">
        <v>87</v>
      </c>
      <c r="H7" s="109" t="s">
        <v>87</v>
      </c>
      <c r="I7" s="109" t="s">
        <v>87</v>
      </c>
      <c r="J7" s="110">
        <f t="shared" si="0"/>
        <v>2075</v>
      </c>
      <c r="K7" s="111">
        <v>1293</v>
      </c>
      <c r="L7" s="112">
        <v>1617</v>
      </c>
      <c r="M7" s="106">
        <v>302</v>
      </c>
      <c r="N7" s="122" t="s">
        <v>87</v>
      </c>
      <c r="O7" s="109" t="s">
        <v>87</v>
      </c>
      <c r="P7" s="109" t="s">
        <v>87</v>
      </c>
      <c r="Q7" s="113">
        <f>+M7+L7</f>
        <v>1919</v>
      </c>
      <c r="R7" s="109" t="s">
        <v>87</v>
      </c>
      <c r="S7" s="109" t="s">
        <v>87</v>
      </c>
      <c r="T7" s="109" t="s">
        <v>87</v>
      </c>
      <c r="U7" s="109" t="s">
        <v>87</v>
      </c>
      <c r="V7" s="144">
        <v>3348</v>
      </c>
      <c r="W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row>
    <row r="8" spans="1:127" s="7" customFormat="1" ht="12.75" customHeight="1" x14ac:dyDescent="0.2">
      <c r="A8" s="141"/>
      <c r="B8" s="142" t="s">
        <v>112</v>
      </c>
      <c r="C8" s="114">
        <v>530</v>
      </c>
      <c r="D8" s="115">
        <v>366</v>
      </c>
      <c r="E8" s="116" t="s">
        <v>87</v>
      </c>
      <c r="F8" s="117" t="s">
        <v>87</v>
      </c>
      <c r="G8" s="109" t="s">
        <v>87</v>
      </c>
      <c r="H8" s="109" t="s">
        <v>87</v>
      </c>
      <c r="I8" s="109" t="s">
        <v>87</v>
      </c>
      <c r="J8" s="118">
        <f t="shared" si="0"/>
        <v>896</v>
      </c>
      <c r="K8" s="119">
        <v>986</v>
      </c>
      <c r="L8" s="120">
        <v>109</v>
      </c>
      <c r="M8" s="114">
        <v>74</v>
      </c>
      <c r="N8" s="123" t="s">
        <v>87</v>
      </c>
      <c r="O8" s="117" t="s">
        <v>87</v>
      </c>
      <c r="P8" s="117" t="s">
        <v>87</v>
      </c>
      <c r="Q8" s="121">
        <f>+M8+L8</f>
        <v>183</v>
      </c>
      <c r="R8" s="117" t="s">
        <v>87</v>
      </c>
      <c r="S8" s="117" t="s">
        <v>87</v>
      </c>
      <c r="T8" s="117" t="s">
        <v>87</v>
      </c>
      <c r="U8" s="117" t="s">
        <v>87</v>
      </c>
      <c r="V8" s="145">
        <v>246</v>
      </c>
      <c r="W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row>
    <row r="9" spans="1:127" s="6" customFormat="1" ht="12.75" customHeight="1" x14ac:dyDescent="0.2">
      <c r="A9" s="141">
        <v>1980</v>
      </c>
      <c r="B9" s="105" t="s">
        <v>25</v>
      </c>
      <c r="C9" s="106">
        <v>3002</v>
      </c>
      <c r="D9" s="109" t="s">
        <v>87</v>
      </c>
      <c r="E9" s="108" t="s">
        <v>87</v>
      </c>
      <c r="F9" s="109" t="s">
        <v>87</v>
      </c>
      <c r="G9" s="109" t="s">
        <v>87</v>
      </c>
      <c r="H9" s="109" t="s">
        <v>87</v>
      </c>
      <c r="I9" s="109" t="s">
        <v>87</v>
      </c>
      <c r="J9" s="110">
        <f t="shared" si="0"/>
        <v>3002</v>
      </c>
      <c r="K9" s="111">
        <v>875</v>
      </c>
      <c r="L9" s="112">
        <v>3479</v>
      </c>
      <c r="M9" s="106">
        <v>1112</v>
      </c>
      <c r="N9" s="122" t="s">
        <v>87</v>
      </c>
      <c r="O9" s="109" t="s">
        <v>87</v>
      </c>
      <c r="P9" s="109" t="s">
        <v>87</v>
      </c>
      <c r="Q9" s="113">
        <f>+M9+L9</f>
        <v>4591</v>
      </c>
      <c r="R9" s="109" t="s">
        <v>87</v>
      </c>
      <c r="S9" s="109" t="s">
        <v>87</v>
      </c>
      <c r="T9" s="109" t="s">
        <v>87</v>
      </c>
      <c r="U9" s="109" t="s">
        <v>87</v>
      </c>
      <c r="V9" s="144">
        <v>3145</v>
      </c>
      <c r="W9" s="29"/>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row>
    <row r="10" spans="1:127" s="7" customFormat="1" ht="12.75" customHeight="1" x14ac:dyDescent="0.2">
      <c r="A10" s="141"/>
      <c r="B10" s="142" t="s">
        <v>112</v>
      </c>
      <c r="C10" s="114">
        <v>1524</v>
      </c>
      <c r="D10" s="117" t="s">
        <v>87</v>
      </c>
      <c r="E10" s="116" t="s">
        <v>87</v>
      </c>
      <c r="F10" s="117" t="s">
        <v>87</v>
      </c>
      <c r="G10" s="109" t="s">
        <v>87</v>
      </c>
      <c r="H10" s="109" t="s">
        <v>87</v>
      </c>
      <c r="I10" s="109" t="s">
        <v>87</v>
      </c>
      <c r="J10" s="118">
        <f t="shared" si="0"/>
        <v>1524</v>
      </c>
      <c r="K10" s="119">
        <v>748</v>
      </c>
      <c r="L10" s="120">
        <v>736</v>
      </c>
      <c r="M10" s="114">
        <v>379</v>
      </c>
      <c r="N10" s="123" t="s">
        <v>87</v>
      </c>
      <c r="O10" s="117" t="s">
        <v>87</v>
      </c>
      <c r="P10" s="117" t="s">
        <v>87</v>
      </c>
      <c r="Q10" s="121">
        <f>+M10+L10</f>
        <v>1115</v>
      </c>
      <c r="R10" s="117" t="s">
        <v>87</v>
      </c>
      <c r="S10" s="117" t="s">
        <v>87</v>
      </c>
      <c r="T10" s="117" t="s">
        <v>87</v>
      </c>
      <c r="U10" s="117" t="s">
        <v>87</v>
      </c>
      <c r="V10" s="146">
        <v>230</v>
      </c>
      <c r="W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row>
    <row r="11" spans="1:127" s="6" customFormat="1" ht="12.75" customHeight="1" x14ac:dyDescent="0.2">
      <c r="A11" s="141">
        <v>1990</v>
      </c>
      <c r="B11" s="105" t="s">
        <v>25</v>
      </c>
      <c r="C11" s="106">
        <v>5053</v>
      </c>
      <c r="D11" s="109" t="s">
        <v>87</v>
      </c>
      <c r="E11" s="112">
        <v>1875</v>
      </c>
      <c r="F11" s="109" t="s">
        <v>87</v>
      </c>
      <c r="G11" s="109" t="s">
        <v>87</v>
      </c>
      <c r="H11" s="109" t="s">
        <v>87</v>
      </c>
      <c r="I11" s="109" t="s">
        <v>87</v>
      </c>
      <c r="J11" s="110">
        <f t="shared" si="0"/>
        <v>6928</v>
      </c>
      <c r="K11" s="111">
        <v>1185</v>
      </c>
      <c r="L11" s="112">
        <v>4336</v>
      </c>
      <c r="M11" s="106">
        <v>4453</v>
      </c>
      <c r="N11" s="106">
        <v>735</v>
      </c>
      <c r="O11" s="109" t="s">
        <v>87</v>
      </c>
      <c r="P11" s="109" t="s">
        <v>87</v>
      </c>
      <c r="Q11" s="113">
        <f>N11+M11+L11</f>
        <v>9524</v>
      </c>
      <c r="R11" s="109" t="s">
        <v>87</v>
      </c>
      <c r="S11" s="109" t="s">
        <v>87</v>
      </c>
      <c r="T11" s="109" t="s">
        <v>87</v>
      </c>
      <c r="U11" s="109" t="s">
        <v>87</v>
      </c>
      <c r="V11" s="144">
        <v>9221</v>
      </c>
      <c r="W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row>
    <row r="12" spans="1:127" s="7" customFormat="1" ht="12.75" customHeight="1" x14ac:dyDescent="0.2">
      <c r="A12" s="141"/>
      <c r="B12" s="142" t="s">
        <v>112</v>
      </c>
      <c r="C12" s="114">
        <v>2430</v>
      </c>
      <c r="D12" s="117" t="s">
        <v>87</v>
      </c>
      <c r="E12" s="120">
        <v>1046</v>
      </c>
      <c r="F12" s="117" t="s">
        <v>87</v>
      </c>
      <c r="G12" s="109" t="s">
        <v>87</v>
      </c>
      <c r="H12" s="109" t="s">
        <v>87</v>
      </c>
      <c r="I12" s="109" t="s">
        <v>87</v>
      </c>
      <c r="J12" s="118">
        <f t="shared" si="0"/>
        <v>3476</v>
      </c>
      <c r="K12" s="119">
        <v>895</v>
      </c>
      <c r="L12" s="120">
        <v>1553</v>
      </c>
      <c r="M12" s="114">
        <v>1902</v>
      </c>
      <c r="N12" s="114">
        <v>552</v>
      </c>
      <c r="O12" s="117" t="s">
        <v>87</v>
      </c>
      <c r="P12" s="117" t="s">
        <v>87</v>
      </c>
      <c r="Q12" s="121">
        <f>N12+M12+L12</f>
        <v>4007</v>
      </c>
      <c r="R12" s="117" t="s">
        <v>87</v>
      </c>
      <c r="S12" s="117" t="s">
        <v>87</v>
      </c>
      <c r="T12" s="117" t="s">
        <v>87</v>
      </c>
      <c r="U12" s="117" t="s">
        <v>87</v>
      </c>
      <c r="V12" s="145">
        <v>3352</v>
      </c>
      <c r="W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row>
    <row r="13" spans="1:127" s="7" customFormat="1" ht="12.75" customHeight="1" x14ac:dyDescent="0.2">
      <c r="A13" s="125">
        <v>2000</v>
      </c>
      <c r="B13" s="105" t="s">
        <v>25</v>
      </c>
      <c r="C13" s="106">
        <v>6421</v>
      </c>
      <c r="D13" s="109" t="s">
        <v>87</v>
      </c>
      <c r="E13" s="112">
        <v>4506</v>
      </c>
      <c r="F13" s="124">
        <v>305</v>
      </c>
      <c r="G13" s="109" t="s">
        <v>87</v>
      </c>
      <c r="H13" s="109" t="s">
        <v>87</v>
      </c>
      <c r="I13" s="109" t="s">
        <v>87</v>
      </c>
      <c r="J13" s="110">
        <f t="shared" si="0"/>
        <v>11232</v>
      </c>
      <c r="K13" s="111">
        <v>2186</v>
      </c>
      <c r="L13" s="112">
        <v>4446</v>
      </c>
      <c r="M13" s="106">
        <v>4673</v>
      </c>
      <c r="N13" s="106">
        <v>4519</v>
      </c>
      <c r="O13" s="112">
        <v>3881</v>
      </c>
      <c r="P13" s="109" t="s">
        <v>87</v>
      </c>
      <c r="Q13" s="113">
        <f>SUM(L13:O13)</f>
        <v>17519</v>
      </c>
      <c r="R13" s="109" t="s">
        <v>87</v>
      </c>
      <c r="S13" s="109" t="s">
        <v>87</v>
      </c>
      <c r="T13" s="109" t="s">
        <v>87</v>
      </c>
      <c r="U13" s="109" t="s">
        <v>87</v>
      </c>
      <c r="V13" s="144">
        <v>9772</v>
      </c>
      <c r="W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row>
    <row r="14" spans="1:127" s="6" customFormat="1" ht="12.75" customHeight="1" x14ac:dyDescent="0.2">
      <c r="A14" s="125"/>
      <c r="B14" s="126" t="s">
        <v>112</v>
      </c>
      <c r="C14" s="114">
        <v>3437</v>
      </c>
      <c r="D14" s="117" t="s">
        <v>87</v>
      </c>
      <c r="E14" s="120">
        <v>2113</v>
      </c>
      <c r="F14" s="127">
        <v>212</v>
      </c>
      <c r="G14" s="109" t="s">
        <v>87</v>
      </c>
      <c r="H14" s="109" t="s">
        <v>87</v>
      </c>
      <c r="I14" s="109" t="s">
        <v>87</v>
      </c>
      <c r="J14" s="118">
        <f t="shared" si="0"/>
        <v>5762</v>
      </c>
      <c r="K14" s="119">
        <v>1564</v>
      </c>
      <c r="L14" s="120">
        <v>1843</v>
      </c>
      <c r="M14" s="114">
        <v>2236</v>
      </c>
      <c r="N14" s="114">
        <v>2244</v>
      </c>
      <c r="O14" s="120">
        <v>1985</v>
      </c>
      <c r="P14" s="117" t="s">
        <v>87</v>
      </c>
      <c r="Q14" s="121">
        <f>SUM(L14:O14)</f>
        <v>8308</v>
      </c>
      <c r="R14" s="117" t="s">
        <v>87</v>
      </c>
      <c r="S14" s="117" t="s">
        <v>87</v>
      </c>
      <c r="T14" s="117" t="s">
        <v>87</v>
      </c>
      <c r="U14" s="117" t="s">
        <v>87</v>
      </c>
      <c r="V14" s="145">
        <v>3248</v>
      </c>
      <c r="W14" s="67"/>
      <c r="Y14" s="7"/>
      <c r="Z14" s="7"/>
      <c r="AA14" s="7"/>
      <c r="AB14" s="7"/>
      <c r="AC14" s="7"/>
      <c r="AD14" s="7"/>
      <c r="AE14" s="53"/>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row>
    <row r="15" spans="1:127" s="7" customFormat="1" ht="12.75" customHeight="1" x14ac:dyDescent="0.2">
      <c r="A15" s="125">
        <v>2010</v>
      </c>
      <c r="B15" s="105" t="s">
        <v>25</v>
      </c>
      <c r="C15" s="147">
        <v>6568</v>
      </c>
      <c r="D15" s="117" t="s">
        <v>87</v>
      </c>
      <c r="E15" s="112">
        <v>6132</v>
      </c>
      <c r="F15" s="128">
        <v>1686</v>
      </c>
      <c r="G15" s="129">
        <v>523</v>
      </c>
      <c r="H15" s="109" t="s">
        <v>87</v>
      </c>
      <c r="I15" s="109" t="s">
        <v>87</v>
      </c>
      <c r="J15" s="144">
        <f>SUM(C15:I15)</f>
        <v>14909</v>
      </c>
      <c r="K15" s="111">
        <v>1939</v>
      </c>
      <c r="L15" s="112">
        <v>5429</v>
      </c>
      <c r="M15" s="106">
        <v>5387</v>
      </c>
      <c r="N15" s="106">
        <v>5067</v>
      </c>
      <c r="O15" s="112">
        <v>5482</v>
      </c>
      <c r="P15" s="110">
        <v>4342</v>
      </c>
      <c r="Q15" s="113">
        <f t="shared" ref="Q15:Q35" si="1">SUM(L15:P15)</f>
        <v>25707</v>
      </c>
      <c r="R15" s="130">
        <v>795</v>
      </c>
      <c r="S15" s="131" t="s">
        <v>87</v>
      </c>
      <c r="T15" s="132">
        <v>835</v>
      </c>
      <c r="U15" s="131" t="s">
        <v>87</v>
      </c>
      <c r="V15" s="144">
        <v>13886</v>
      </c>
      <c r="W15" s="53"/>
      <c r="X15" s="53"/>
      <c r="Y15" s="68"/>
      <c r="Z15" s="6"/>
      <c r="AA15" s="6"/>
      <c r="AB15" s="6"/>
      <c r="AC15" s="6"/>
      <c r="AD15" s="6"/>
      <c r="AE15" s="6"/>
      <c r="AF15" s="67"/>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row>
    <row r="16" spans="1:127" s="6" customFormat="1" ht="12.75" customHeight="1" x14ac:dyDescent="0.2">
      <c r="A16" s="125"/>
      <c r="B16" s="126" t="s">
        <v>112</v>
      </c>
      <c r="C16" s="148">
        <v>3405</v>
      </c>
      <c r="D16" s="117" t="s">
        <v>87</v>
      </c>
      <c r="E16" s="120">
        <v>2951</v>
      </c>
      <c r="F16" s="127">
        <v>823</v>
      </c>
      <c r="G16" s="133">
        <v>275</v>
      </c>
      <c r="H16" s="109" t="s">
        <v>87</v>
      </c>
      <c r="I16" s="109" t="s">
        <v>87</v>
      </c>
      <c r="J16" s="145">
        <f t="shared" ref="J16:J35" si="2">SUM(C16:I16)</f>
        <v>7454</v>
      </c>
      <c r="K16" s="127">
        <v>1327</v>
      </c>
      <c r="L16" s="120">
        <v>2260</v>
      </c>
      <c r="M16" s="114">
        <v>2573</v>
      </c>
      <c r="N16" s="114">
        <v>2604</v>
      </c>
      <c r="O16" s="120">
        <v>2933</v>
      </c>
      <c r="P16" s="118">
        <v>2292</v>
      </c>
      <c r="Q16" s="149">
        <f t="shared" ref="Q16" si="3">SUM(L16:P16)</f>
        <v>12662</v>
      </c>
      <c r="R16" s="134">
        <v>530</v>
      </c>
      <c r="S16" s="135" t="s">
        <v>87</v>
      </c>
      <c r="T16" s="136">
        <v>559</v>
      </c>
      <c r="U16" s="135" t="s">
        <v>87</v>
      </c>
      <c r="V16" s="145">
        <v>5248</v>
      </c>
      <c r="W16" s="67"/>
      <c r="X16" s="67"/>
      <c r="Y16" s="68"/>
      <c r="Z16" s="6" t="s">
        <v>138</v>
      </c>
      <c r="AA16" s="6" t="s">
        <v>139</v>
      </c>
      <c r="AB16" s="6" t="s">
        <v>140</v>
      </c>
      <c r="AC16" s="6" t="s">
        <v>122</v>
      </c>
      <c r="AD16" s="6" t="s">
        <v>123</v>
      </c>
      <c r="AE16" s="6" t="s">
        <v>141</v>
      </c>
      <c r="AF16" s="53"/>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row>
    <row r="17" spans="1:127" s="7" customFormat="1" ht="6" customHeight="1" x14ac:dyDescent="0.2">
      <c r="A17" s="8"/>
      <c r="B17" s="96"/>
      <c r="C17" s="150"/>
      <c r="D17" s="11"/>
      <c r="E17" s="84"/>
      <c r="F17" s="88"/>
      <c r="G17" s="93"/>
      <c r="H17" s="30"/>
      <c r="I17" s="30"/>
      <c r="J17" s="151"/>
      <c r="K17" s="88"/>
      <c r="L17" s="84"/>
      <c r="M17" s="80"/>
      <c r="N17" s="80"/>
      <c r="O17" s="84"/>
      <c r="P17" s="78"/>
      <c r="Q17" s="152"/>
      <c r="R17" s="32"/>
      <c r="S17" s="95"/>
      <c r="T17" s="35"/>
      <c r="U17" s="95"/>
      <c r="V17" s="151"/>
      <c r="W17" s="53"/>
      <c r="X17" s="53"/>
      <c r="Y17" s="69"/>
      <c r="Z17" s="71"/>
      <c r="AA17" s="72"/>
      <c r="AB17" s="73"/>
      <c r="AC17" s="69"/>
      <c r="AD17" s="69"/>
      <c r="AE17" s="74"/>
      <c r="AF17" s="67"/>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row>
    <row r="18" spans="1:127" s="6" customFormat="1" ht="12.75" customHeight="1" x14ac:dyDescent="0.2">
      <c r="A18" s="8">
        <v>2012</v>
      </c>
      <c r="B18" s="97" t="s">
        <v>25</v>
      </c>
      <c r="C18" s="82">
        <v>6733</v>
      </c>
      <c r="D18" s="30" t="s">
        <v>87</v>
      </c>
      <c r="E18" s="85">
        <v>5905</v>
      </c>
      <c r="F18" s="90">
        <v>1930</v>
      </c>
      <c r="G18" s="92">
        <v>1304</v>
      </c>
      <c r="H18" s="153">
        <v>327</v>
      </c>
      <c r="I18" s="30" t="s">
        <v>87</v>
      </c>
      <c r="J18" s="154">
        <f t="shared" si="2"/>
        <v>16199</v>
      </c>
      <c r="K18" s="90">
        <v>1782</v>
      </c>
      <c r="L18" s="85">
        <v>5407</v>
      </c>
      <c r="M18" s="81">
        <v>5561</v>
      </c>
      <c r="N18" s="81">
        <v>5370</v>
      </c>
      <c r="O18" s="85">
        <v>5116</v>
      </c>
      <c r="P18" s="79">
        <v>5300</v>
      </c>
      <c r="Q18" s="48">
        <f t="shared" si="1"/>
        <v>26754</v>
      </c>
      <c r="R18" s="38">
        <v>495</v>
      </c>
      <c r="S18" s="38">
        <v>398</v>
      </c>
      <c r="T18" s="37">
        <v>757</v>
      </c>
      <c r="U18" s="155">
        <v>25</v>
      </c>
      <c r="V18" s="154">
        <v>13906</v>
      </c>
      <c r="W18" s="67"/>
      <c r="X18" s="67"/>
      <c r="Y18" s="69">
        <v>2012</v>
      </c>
      <c r="Z18" s="71">
        <f>J18</f>
        <v>16199</v>
      </c>
      <c r="AA18" s="72">
        <f>K18</f>
        <v>1782</v>
      </c>
      <c r="AB18" s="73">
        <f>Q18</f>
        <v>26754</v>
      </c>
      <c r="AC18" s="100">
        <f>R18+S18</f>
        <v>893</v>
      </c>
      <c r="AD18" s="101">
        <f>T18+U18</f>
        <v>782</v>
      </c>
      <c r="AE18" s="74">
        <f>V18</f>
        <v>13906</v>
      </c>
      <c r="AF18" s="53"/>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row>
    <row r="19" spans="1:127" s="7" customFormat="1" ht="12.75" customHeight="1" x14ac:dyDescent="0.2">
      <c r="A19" s="8"/>
      <c r="B19" s="96" t="s">
        <v>112</v>
      </c>
      <c r="C19" s="83">
        <v>3545</v>
      </c>
      <c r="D19" s="11" t="s">
        <v>87</v>
      </c>
      <c r="E19" s="84">
        <v>3028</v>
      </c>
      <c r="F19" s="88">
        <v>1121</v>
      </c>
      <c r="G19" s="93">
        <v>597</v>
      </c>
      <c r="H19" s="156">
        <v>149</v>
      </c>
      <c r="I19" s="30" t="s">
        <v>87</v>
      </c>
      <c r="J19" s="151">
        <f t="shared" si="2"/>
        <v>8440</v>
      </c>
      <c r="K19" s="88">
        <v>1198</v>
      </c>
      <c r="L19" s="84">
        <v>2094</v>
      </c>
      <c r="M19" s="80">
        <v>2682</v>
      </c>
      <c r="N19" s="80">
        <v>2652</v>
      </c>
      <c r="O19" s="84">
        <v>2615</v>
      </c>
      <c r="P19" s="78">
        <v>2834</v>
      </c>
      <c r="Q19" s="47">
        <f t="shared" si="1"/>
        <v>12877</v>
      </c>
      <c r="R19" s="32">
        <v>312</v>
      </c>
      <c r="S19" s="32">
        <v>278</v>
      </c>
      <c r="T19" s="35">
        <v>530</v>
      </c>
      <c r="U19" s="157">
        <v>13</v>
      </c>
      <c r="V19" s="151">
        <v>5144</v>
      </c>
      <c r="W19" s="53"/>
      <c r="X19" s="53"/>
      <c r="Y19" s="70">
        <v>2013</v>
      </c>
      <c r="Z19" s="71">
        <f>J20</f>
        <v>17251</v>
      </c>
      <c r="AA19" s="72">
        <f>K20</f>
        <v>1424</v>
      </c>
      <c r="AB19" s="73">
        <f>Q20</f>
        <v>26879</v>
      </c>
      <c r="AC19" s="100">
        <f>R20+S20</f>
        <v>878</v>
      </c>
      <c r="AD19" s="101">
        <f>T20+U20</f>
        <v>672</v>
      </c>
      <c r="AE19" s="74">
        <f>V20</f>
        <v>14432</v>
      </c>
      <c r="AF19" s="67"/>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row>
    <row r="20" spans="1:127" s="6" customFormat="1" ht="12.75" customHeight="1" x14ac:dyDescent="0.2">
      <c r="A20" s="8">
        <v>2013</v>
      </c>
      <c r="B20" s="97" t="s">
        <v>25</v>
      </c>
      <c r="C20" s="82">
        <v>6892</v>
      </c>
      <c r="D20" s="11" t="s">
        <v>87</v>
      </c>
      <c r="E20" s="86">
        <v>6660</v>
      </c>
      <c r="F20" s="90">
        <v>1924</v>
      </c>
      <c r="G20" s="94">
        <v>1510</v>
      </c>
      <c r="H20" s="89">
        <v>265</v>
      </c>
      <c r="I20" s="30" t="s">
        <v>87</v>
      </c>
      <c r="J20" s="154">
        <f t="shared" si="2"/>
        <v>17251</v>
      </c>
      <c r="K20" s="90">
        <v>1424</v>
      </c>
      <c r="L20" s="85">
        <v>5364</v>
      </c>
      <c r="M20" s="81">
        <v>5487</v>
      </c>
      <c r="N20" s="81">
        <v>5370</v>
      </c>
      <c r="O20" s="85">
        <v>5604</v>
      </c>
      <c r="P20" s="79">
        <v>5054</v>
      </c>
      <c r="Q20" s="48">
        <f t="shared" si="1"/>
        <v>26879</v>
      </c>
      <c r="R20" s="38">
        <v>456</v>
      </c>
      <c r="S20" s="38">
        <v>422</v>
      </c>
      <c r="T20" s="37">
        <v>646</v>
      </c>
      <c r="U20" s="155">
        <v>26</v>
      </c>
      <c r="V20" s="154">
        <v>14432</v>
      </c>
      <c r="W20" s="67"/>
      <c r="X20" s="67"/>
      <c r="Y20" s="70">
        <v>2014</v>
      </c>
      <c r="Z20" s="71">
        <f>J22</f>
        <v>17870</v>
      </c>
      <c r="AA20" s="72">
        <f>K22</f>
        <v>1623</v>
      </c>
      <c r="AB20" s="73">
        <f>Q22</f>
        <v>25777</v>
      </c>
      <c r="AC20" s="100">
        <f>R22+S22</f>
        <v>874</v>
      </c>
      <c r="AD20" s="101">
        <f>T22+U22</f>
        <v>748</v>
      </c>
      <c r="AE20" s="74">
        <f>V22</f>
        <v>14641</v>
      </c>
      <c r="AF20" s="53"/>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row>
    <row r="21" spans="1:127" s="7" customFormat="1" ht="12.75" customHeight="1" x14ac:dyDescent="0.2">
      <c r="A21" s="8"/>
      <c r="B21" s="96" t="s">
        <v>112</v>
      </c>
      <c r="C21" s="83">
        <v>3685</v>
      </c>
      <c r="D21" s="11" t="s">
        <v>87</v>
      </c>
      <c r="E21" s="87">
        <v>3537</v>
      </c>
      <c r="F21" s="88">
        <v>983</v>
      </c>
      <c r="G21" s="93">
        <v>627</v>
      </c>
      <c r="H21" s="91">
        <v>103</v>
      </c>
      <c r="I21" s="30" t="s">
        <v>87</v>
      </c>
      <c r="J21" s="151">
        <f t="shared" si="2"/>
        <v>8935</v>
      </c>
      <c r="K21" s="88">
        <v>946</v>
      </c>
      <c r="L21" s="84">
        <v>2071</v>
      </c>
      <c r="M21" s="80">
        <v>2620</v>
      </c>
      <c r="N21" s="80">
        <v>2630</v>
      </c>
      <c r="O21" s="84">
        <v>2915</v>
      </c>
      <c r="P21" s="78">
        <v>2706</v>
      </c>
      <c r="Q21" s="47">
        <f t="shared" si="1"/>
        <v>12942</v>
      </c>
      <c r="R21" s="32">
        <v>289</v>
      </c>
      <c r="S21" s="32">
        <v>282</v>
      </c>
      <c r="T21" s="35">
        <v>454</v>
      </c>
      <c r="U21" s="157">
        <v>12</v>
      </c>
      <c r="V21" s="151">
        <v>5459</v>
      </c>
      <c r="W21" s="53"/>
      <c r="X21" s="53"/>
      <c r="Y21" s="69">
        <v>2015</v>
      </c>
      <c r="Z21" s="71">
        <f>J24</f>
        <v>18126</v>
      </c>
      <c r="AA21" s="72">
        <f>K24</f>
        <v>1231</v>
      </c>
      <c r="AB21" s="73">
        <f>Q24</f>
        <v>24251</v>
      </c>
      <c r="AC21" s="100">
        <f>R24+S24</f>
        <v>926</v>
      </c>
      <c r="AD21" s="101">
        <f>T24+U24</f>
        <v>852</v>
      </c>
      <c r="AE21" s="74">
        <f t="shared" ref="AE21" si="4">V24</f>
        <v>14173</v>
      </c>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row>
    <row r="22" spans="1:127" s="7" customFormat="1" ht="12.75" customHeight="1" x14ac:dyDescent="0.2">
      <c r="A22" s="8">
        <v>2014</v>
      </c>
      <c r="B22" s="97" t="s">
        <v>25</v>
      </c>
      <c r="C22" s="82">
        <v>7108</v>
      </c>
      <c r="D22" s="11" t="s">
        <v>87</v>
      </c>
      <c r="E22" s="85">
        <v>6480</v>
      </c>
      <c r="F22" s="158">
        <v>1912</v>
      </c>
      <c r="G22" s="92">
        <v>1836</v>
      </c>
      <c r="H22" s="89">
        <v>317</v>
      </c>
      <c r="I22" s="41">
        <v>217</v>
      </c>
      <c r="J22" s="154">
        <f t="shared" si="2"/>
        <v>17870</v>
      </c>
      <c r="K22" s="90">
        <v>1623</v>
      </c>
      <c r="L22" s="85">
        <v>5312</v>
      </c>
      <c r="M22" s="81">
        <v>5145</v>
      </c>
      <c r="N22" s="81">
        <v>5270</v>
      </c>
      <c r="O22" s="85">
        <v>5349</v>
      </c>
      <c r="P22" s="79">
        <v>4701</v>
      </c>
      <c r="Q22" s="48">
        <f t="shared" si="1"/>
        <v>25777</v>
      </c>
      <c r="R22" s="38">
        <v>427</v>
      </c>
      <c r="S22" s="38">
        <v>447</v>
      </c>
      <c r="T22" s="37">
        <v>721</v>
      </c>
      <c r="U22" s="155">
        <v>27</v>
      </c>
      <c r="V22" s="154">
        <v>14641</v>
      </c>
      <c r="W22" s="53"/>
      <c r="X22" s="53"/>
      <c r="Y22" s="69">
        <v>2016</v>
      </c>
      <c r="Z22" s="71">
        <f>J26</f>
        <v>18552</v>
      </c>
      <c r="AA22" s="72">
        <f>K26</f>
        <v>1256</v>
      </c>
      <c r="AB22" s="73">
        <f t="shared" ref="AB22" si="5">Q26</f>
        <v>23121</v>
      </c>
      <c r="AC22" s="100">
        <f>R26+S26</f>
        <v>898</v>
      </c>
      <c r="AD22" s="101">
        <f>T26+U26</f>
        <v>958</v>
      </c>
      <c r="AE22" s="74">
        <f>V26</f>
        <v>14763</v>
      </c>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row>
    <row r="23" spans="1:127" s="7" customFormat="1" ht="12.75" customHeight="1" x14ac:dyDescent="0.2">
      <c r="A23" s="8"/>
      <c r="B23" s="96" t="s">
        <v>112</v>
      </c>
      <c r="C23" s="83">
        <v>3857</v>
      </c>
      <c r="D23" s="11" t="s">
        <v>87</v>
      </c>
      <c r="E23" s="84">
        <v>3153</v>
      </c>
      <c r="F23" s="159">
        <v>908</v>
      </c>
      <c r="G23" s="93">
        <v>813</v>
      </c>
      <c r="H23" s="91">
        <v>125</v>
      </c>
      <c r="I23" s="49">
        <v>145</v>
      </c>
      <c r="J23" s="151">
        <f t="shared" si="2"/>
        <v>9001</v>
      </c>
      <c r="K23" s="88">
        <v>1097</v>
      </c>
      <c r="L23" s="84">
        <v>2092</v>
      </c>
      <c r="M23" s="80">
        <v>2512</v>
      </c>
      <c r="N23" s="80">
        <v>2654</v>
      </c>
      <c r="O23" s="84">
        <v>2756</v>
      </c>
      <c r="P23" s="78">
        <v>2523</v>
      </c>
      <c r="Q23" s="47">
        <f t="shared" si="1"/>
        <v>12537</v>
      </c>
      <c r="R23" s="32">
        <v>285</v>
      </c>
      <c r="S23" s="32">
        <v>306</v>
      </c>
      <c r="T23" s="35">
        <v>532</v>
      </c>
      <c r="U23" s="157">
        <v>19</v>
      </c>
      <c r="V23" s="151">
        <v>5574</v>
      </c>
      <c r="W23" s="53"/>
      <c r="X23" s="53"/>
      <c r="Y23" s="69">
        <v>2017</v>
      </c>
      <c r="Z23" s="71">
        <f t="shared" ref="Z23:AA23" si="6">J28</f>
        <v>18668</v>
      </c>
      <c r="AA23" s="72">
        <f t="shared" si="6"/>
        <v>569</v>
      </c>
      <c r="AB23" s="73">
        <f>Q28</f>
        <v>24064</v>
      </c>
      <c r="AC23" s="100">
        <f>R28+S28</f>
        <v>1049</v>
      </c>
      <c r="AD23" s="101">
        <f>T28+U28</f>
        <v>944</v>
      </c>
      <c r="AE23" s="74">
        <f>V28</f>
        <v>15506</v>
      </c>
      <c r="AF23" s="67"/>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row>
    <row r="24" spans="1:127" s="6" customFormat="1" ht="12.75" customHeight="1" x14ac:dyDescent="0.2">
      <c r="A24" s="8">
        <v>2015</v>
      </c>
      <c r="B24" s="97" t="s">
        <v>25</v>
      </c>
      <c r="C24" s="81">
        <v>6935</v>
      </c>
      <c r="D24" s="11" t="s">
        <v>87</v>
      </c>
      <c r="E24" s="85">
        <v>6525</v>
      </c>
      <c r="F24" s="90">
        <v>1944</v>
      </c>
      <c r="G24" s="92">
        <v>2076</v>
      </c>
      <c r="H24" s="89">
        <v>362</v>
      </c>
      <c r="I24" s="41">
        <v>284</v>
      </c>
      <c r="J24" s="154">
        <f t="shared" si="2"/>
        <v>18126</v>
      </c>
      <c r="K24" s="90">
        <v>1231</v>
      </c>
      <c r="L24" s="85">
        <v>4814</v>
      </c>
      <c r="M24" s="81">
        <v>4872</v>
      </c>
      <c r="N24" s="81">
        <v>4800</v>
      </c>
      <c r="O24" s="85">
        <v>4959</v>
      </c>
      <c r="P24" s="79">
        <v>4806</v>
      </c>
      <c r="Q24" s="48">
        <f t="shared" si="1"/>
        <v>24251</v>
      </c>
      <c r="R24" s="38">
        <v>424</v>
      </c>
      <c r="S24" s="38">
        <v>502</v>
      </c>
      <c r="T24" s="37">
        <v>819</v>
      </c>
      <c r="U24" s="155">
        <v>33</v>
      </c>
      <c r="V24" s="154">
        <v>14173</v>
      </c>
      <c r="W24" s="67"/>
      <c r="X24" s="67"/>
      <c r="Y24" s="69">
        <v>2018</v>
      </c>
      <c r="Z24" s="71">
        <v>20041</v>
      </c>
      <c r="AA24" s="72">
        <v>556</v>
      </c>
      <c r="AB24" s="73">
        <v>23869</v>
      </c>
      <c r="AC24" s="100">
        <v>962</v>
      </c>
      <c r="AD24" s="101">
        <v>888</v>
      </c>
      <c r="AE24" s="74">
        <v>14819</v>
      </c>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row>
    <row r="25" spans="1:127" s="7" customFormat="1" ht="12.75" customHeight="1" x14ac:dyDescent="0.2">
      <c r="A25" s="160"/>
      <c r="B25" s="96" t="s">
        <v>112</v>
      </c>
      <c r="C25" s="80">
        <v>3720</v>
      </c>
      <c r="D25" s="11" t="s">
        <v>87</v>
      </c>
      <c r="E25" s="84">
        <v>3140</v>
      </c>
      <c r="F25" s="88">
        <v>1062</v>
      </c>
      <c r="G25" s="93">
        <v>907</v>
      </c>
      <c r="H25" s="91">
        <v>167</v>
      </c>
      <c r="I25" s="49">
        <v>196</v>
      </c>
      <c r="J25" s="151">
        <f t="shared" si="2"/>
        <v>9192</v>
      </c>
      <c r="K25" s="88">
        <v>831</v>
      </c>
      <c r="L25" s="84">
        <v>1928</v>
      </c>
      <c r="M25" s="88">
        <v>2383</v>
      </c>
      <c r="N25" s="88">
        <v>2389</v>
      </c>
      <c r="O25" s="84">
        <v>2582</v>
      </c>
      <c r="P25" s="84">
        <v>2493</v>
      </c>
      <c r="Q25" s="47">
        <f t="shared" si="1"/>
        <v>11775</v>
      </c>
      <c r="R25" s="32">
        <v>263</v>
      </c>
      <c r="S25" s="32">
        <v>359</v>
      </c>
      <c r="T25" s="35">
        <v>563</v>
      </c>
      <c r="U25" s="157">
        <v>21</v>
      </c>
      <c r="V25" s="151">
        <v>5204</v>
      </c>
      <c r="W25" s="67"/>
      <c r="X25" s="53"/>
      <c r="Y25" s="69">
        <v>2019</v>
      </c>
      <c r="Z25" s="71">
        <f>J32</f>
        <v>20713</v>
      </c>
      <c r="AA25" s="72">
        <f>K32</f>
        <v>515</v>
      </c>
      <c r="AB25" s="73">
        <f>Q32</f>
        <v>22071</v>
      </c>
      <c r="AC25" s="100">
        <f>R32+S32</f>
        <v>893</v>
      </c>
      <c r="AD25" s="101">
        <f>T32+U32</f>
        <v>843</v>
      </c>
      <c r="AE25" s="74">
        <f>V32</f>
        <v>15147</v>
      </c>
      <c r="AF25" s="67"/>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row>
    <row r="26" spans="1:127" s="6" customFormat="1" ht="12.75" customHeight="1" x14ac:dyDescent="0.2">
      <c r="A26" s="8">
        <v>2016</v>
      </c>
      <c r="B26" s="97" t="s">
        <v>25</v>
      </c>
      <c r="C26" s="81">
        <v>7011</v>
      </c>
      <c r="D26" s="11" t="s">
        <v>87</v>
      </c>
      <c r="E26" s="85">
        <v>6138</v>
      </c>
      <c r="F26" s="90">
        <v>1961</v>
      </c>
      <c r="G26" s="92">
        <v>2559</v>
      </c>
      <c r="H26" s="89">
        <v>460</v>
      </c>
      <c r="I26" s="41">
        <v>423</v>
      </c>
      <c r="J26" s="154">
        <f t="shared" si="2"/>
        <v>18552</v>
      </c>
      <c r="K26" s="90">
        <v>1256</v>
      </c>
      <c r="L26" s="85">
        <v>4737</v>
      </c>
      <c r="M26" s="90">
        <v>4728</v>
      </c>
      <c r="N26" s="90">
        <v>4641</v>
      </c>
      <c r="O26" s="85">
        <v>4766</v>
      </c>
      <c r="P26" s="85">
        <v>4249</v>
      </c>
      <c r="Q26" s="48">
        <f t="shared" si="1"/>
        <v>23121</v>
      </c>
      <c r="R26" s="38">
        <v>388</v>
      </c>
      <c r="S26" s="38">
        <v>510</v>
      </c>
      <c r="T26" s="37">
        <v>942</v>
      </c>
      <c r="U26" s="155">
        <v>16</v>
      </c>
      <c r="V26" s="154">
        <v>14763</v>
      </c>
      <c r="W26" s="67"/>
      <c r="X26" s="67"/>
      <c r="Y26" s="69">
        <v>2020</v>
      </c>
      <c r="Z26" s="71">
        <f t="shared" ref="Z26:AA26" si="7">J34</f>
        <v>20976</v>
      </c>
      <c r="AA26" s="72">
        <f t="shared" si="7"/>
        <v>530</v>
      </c>
      <c r="AB26" s="73">
        <f>Q34</f>
        <v>21014</v>
      </c>
      <c r="AC26" s="100">
        <f>R34+S34</f>
        <v>850</v>
      </c>
      <c r="AD26" s="101">
        <f>T34+U34</f>
        <v>806</v>
      </c>
      <c r="AE26" s="74">
        <f>V34</f>
        <v>14661</v>
      </c>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row>
    <row r="27" spans="1:127" s="6" customFormat="1" ht="12.75" customHeight="1" x14ac:dyDescent="0.2">
      <c r="A27" s="8"/>
      <c r="B27" s="96" t="s">
        <v>112</v>
      </c>
      <c r="C27" s="80">
        <v>3680</v>
      </c>
      <c r="D27" s="11" t="s">
        <v>87</v>
      </c>
      <c r="E27" s="84">
        <v>2964</v>
      </c>
      <c r="F27" s="88">
        <v>1052</v>
      </c>
      <c r="G27" s="93">
        <v>1196</v>
      </c>
      <c r="H27" s="91">
        <v>172</v>
      </c>
      <c r="I27" s="49">
        <v>286</v>
      </c>
      <c r="J27" s="78">
        <f t="shared" si="2"/>
        <v>9350</v>
      </c>
      <c r="K27" s="88">
        <v>884</v>
      </c>
      <c r="L27" s="84">
        <v>1828</v>
      </c>
      <c r="M27" s="88">
        <v>2374</v>
      </c>
      <c r="N27" s="88">
        <v>2156</v>
      </c>
      <c r="O27" s="84">
        <v>2388</v>
      </c>
      <c r="P27" s="84">
        <v>2272</v>
      </c>
      <c r="Q27" s="47">
        <f t="shared" si="1"/>
        <v>11018</v>
      </c>
      <c r="R27" s="32">
        <v>240</v>
      </c>
      <c r="S27" s="32">
        <v>368</v>
      </c>
      <c r="T27" s="35">
        <v>699</v>
      </c>
      <c r="U27" s="157">
        <v>10</v>
      </c>
      <c r="V27" s="151">
        <v>5635</v>
      </c>
      <c r="W27" s="67"/>
      <c r="X27" s="67"/>
      <c r="Y27" s="69">
        <v>2021</v>
      </c>
      <c r="Z27" s="71">
        <f>J36</f>
        <v>21307</v>
      </c>
      <c r="AA27" s="72">
        <f>K36</f>
        <v>467</v>
      </c>
      <c r="AB27" s="73">
        <f>Q36</f>
        <v>20486</v>
      </c>
      <c r="AC27" s="100">
        <f>R36+S36</f>
        <v>862</v>
      </c>
      <c r="AD27" s="101">
        <f>T36+U36</f>
        <v>904</v>
      </c>
      <c r="AE27" s="74" t="e">
        <f>V36</f>
        <v>#REF!</v>
      </c>
      <c r="AF27" s="53"/>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row>
    <row r="28" spans="1:127" s="7" customFormat="1" ht="12.75" customHeight="1" x14ac:dyDescent="0.2">
      <c r="A28" s="160">
        <v>2017</v>
      </c>
      <c r="B28" s="97" t="s">
        <v>25</v>
      </c>
      <c r="C28" s="81">
        <v>7121</v>
      </c>
      <c r="D28" s="30" t="s">
        <v>87</v>
      </c>
      <c r="E28" s="85">
        <v>5955</v>
      </c>
      <c r="F28" s="90">
        <v>2004</v>
      </c>
      <c r="G28" s="92">
        <v>2589</v>
      </c>
      <c r="H28" s="89">
        <v>424</v>
      </c>
      <c r="I28" s="41">
        <v>575</v>
      </c>
      <c r="J28" s="79">
        <f t="shared" si="2"/>
        <v>18668</v>
      </c>
      <c r="K28" s="90">
        <v>569</v>
      </c>
      <c r="L28" s="85">
        <v>4958</v>
      </c>
      <c r="M28" s="90">
        <v>4886</v>
      </c>
      <c r="N28" s="90">
        <v>4900</v>
      </c>
      <c r="O28" s="85">
        <v>4920</v>
      </c>
      <c r="P28" s="85">
        <v>4400</v>
      </c>
      <c r="Q28" s="48">
        <f t="shared" si="1"/>
        <v>24064</v>
      </c>
      <c r="R28" s="38">
        <v>518</v>
      </c>
      <c r="S28" s="38">
        <v>531</v>
      </c>
      <c r="T28" s="37">
        <v>921</v>
      </c>
      <c r="U28" s="98">
        <v>23</v>
      </c>
      <c r="V28" s="154">
        <v>15506</v>
      </c>
      <c r="W28" s="67"/>
      <c r="X28" s="53"/>
      <c r="Y28" s="67"/>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row>
    <row r="29" spans="1:127" s="7" customFormat="1" ht="12.75" customHeight="1" x14ac:dyDescent="0.2">
      <c r="A29" s="160"/>
      <c r="B29" s="96" t="s">
        <v>112</v>
      </c>
      <c r="C29" s="80">
        <v>3468</v>
      </c>
      <c r="D29" s="11" t="s">
        <v>87</v>
      </c>
      <c r="E29" s="84">
        <v>2867</v>
      </c>
      <c r="F29" s="88">
        <v>1103</v>
      </c>
      <c r="G29" s="93">
        <v>1066</v>
      </c>
      <c r="H29" s="91">
        <v>151</v>
      </c>
      <c r="I29" s="49">
        <v>418</v>
      </c>
      <c r="J29" s="78">
        <f t="shared" si="2"/>
        <v>9073</v>
      </c>
      <c r="K29" s="88">
        <v>404</v>
      </c>
      <c r="L29" s="84">
        <v>1955</v>
      </c>
      <c r="M29" s="88">
        <v>2578</v>
      </c>
      <c r="N29" s="88">
        <v>2323</v>
      </c>
      <c r="O29" s="84">
        <v>2437</v>
      </c>
      <c r="P29" s="84">
        <v>2243</v>
      </c>
      <c r="Q29" s="47">
        <f t="shared" si="1"/>
        <v>11536</v>
      </c>
      <c r="R29" s="32">
        <v>334</v>
      </c>
      <c r="S29" s="32">
        <v>391</v>
      </c>
      <c r="T29" s="35">
        <v>657</v>
      </c>
      <c r="U29" s="99">
        <v>14</v>
      </c>
      <c r="V29" s="151">
        <v>5915</v>
      </c>
      <c r="W29" s="67"/>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row>
    <row r="30" spans="1:127" s="7" customFormat="1" ht="12.75" customHeight="1" x14ac:dyDescent="0.2">
      <c r="A30" s="160">
        <v>2018</v>
      </c>
      <c r="B30" s="97" t="s">
        <v>25</v>
      </c>
      <c r="C30" s="81">
        <v>7856</v>
      </c>
      <c r="D30" s="30" t="s">
        <v>87</v>
      </c>
      <c r="E30" s="85">
        <v>6160</v>
      </c>
      <c r="F30" s="90">
        <v>2161</v>
      </c>
      <c r="G30" s="92">
        <v>2660</v>
      </c>
      <c r="H30" s="89">
        <v>437</v>
      </c>
      <c r="I30" s="41">
        <v>767</v>
      </c>
      <c r="J30" s="79">
        <f t="shared" si="2"/>
        <v>20041</v>
      </c>
      <c r="K30" s="90">
        <v>556</v>
      </c>
      <c r="L30" s="85">
        <v>4821</v>
      </c>
      <c r="M30" s="90">
        <v>4874</v>
      </c>
      <c r="N30" s="90">
        <v>4861</v>
      </c>
      <c r="O30" s="85">
        <v>4920</v>
      </c>
      <c r="P30" s="85">
        <v>4393</v>
      </c>
      <c r="Q30" s="48">
        <f t="shared" si="1"/>
        <v>23869</v>
      </c>
      <c r="R30" s="38">
        <v>475</v>
      </c>
      <c r="S30" s="38">
        <v>487</v>
      </c>
      <c r="T30" s="37">
        <v>865</v>
      </c>
      <c r="U30" s="98">
        <v>23</v>
      </c>
      <c r="V30" s="154">
        <v>14819</v>
      </c>
      <c r="W30" s="67"/>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row>
    <row r="31" spans="1:127" s="7" customFormat="1" ht="9.9499999999999993" customHeight="1" x14ac:dyDescent="0.2">
      <c r="A31" s="160"/>
      <c r="B31" s="96" t="s">
        <v>112</v>
      </c>
      <c r="C31" s="80">
        <v>4139</v>
      </c>
      <c r="D31" s="11" t="s">
        <v>87</v>
      </c>
      <c r="E31" s="84">
        <v>2889</v>
      </c>
      <c r="F31" s="88">
        <v>1230</v>
      </c>
      <c r="G31" s="93">
        <v>1072</v>
      </c>
      <c r="H31" s="91">
        <v>155</v>
      </c>
      <c r="I31" s="49">
        <v>516</v>
      </c>
      <c r="J31" s="78">
        <f t="shared" si="2"/>
        <v>10001</v>
      </c>
      <c r="K31" s="88">
        <v>379</v>
      </c>
      <c r="L31" s="84">
        <v>1869</v>
      </c>
      <c r="M31" s="88">
        <v>2576</v>
      </c>
      <c r="N31" s="88">
        <v>2281</v>
      </c>
      <c r="O31" s="84">
        <v>2461</v>
      </c>
      <c r="P31" s="84">
        <v>2207</v>
      </c>
      <c r="Q31" s="47">
        <f t="shared" si="1"/>
        <v>11394</v>
      </c>
      <c r="R31" s="32">
        <v>322</v>
      </c>
      <c r="S31" s="32">
        <v>349</v>
      </c>
      <c r="T31" s="35">
        <v>608</v>
      </c>
      <c r="U31" s="99">
        <v>14</v>
      </c>
      <c r="V31" s="151">
        <v>5629</v>
      </c>
      <c r="W31" s="75"/>
      <c r="X31" s="67"/>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row>
    <row r="32" spans="1:127" s="7" customFormat="1" ht="12.75" customHeight="1" x14ac:dyDescent="0.2">
      <c r="A32" s="160">
        <v>2019</v>
      </c>
      <c r="B32" s="97" t="s">
        <v>25</v>
      </c>
      <c r="C32" s="81">
        <v>7847</v>
      </c>
      <c r="D32" s="30" t="s">
        <v>87</v>
      </c>
      <c r="E32" s="85">
        <v>6482</v>
      </c>
      <c r="F32" s="90">
        <v>2365</v>
      </c>
      <c r="G32" s="92">
        <v>2718</v>
      </c>
      <c r="H32" s="89">
        <v>415</v>
      </c>
      <c r="I32" s="41">
        <v>886</v>
      </c>
      <c r="J32" s="79">
        <f t="shared" si="2"/>
        <v>20713</v>
      </c>
      <c r="K32" s="90">
        <v>515</v>
      </c>
      <c r="L32" s="85">
        <v>4616</v>
      </c>
      <c r="M32" s="90">
        <v>4492</v>
      </c>
      <c r="N32" s="90">
        <v>4536</v>
      </c>
      <c r="O32" s="85">
        <v>4556</v>
      </c>
      <c r="P32" s="85">
        <v>3871</v>
      </c>
      <c r="Q32" s="48">
        <f t="shared" si="1"/>
        <v>22071</v>
      </c>
      <c r="R32" s="38">
        <v>445</v>
      </c>
      <c r="S32" s="38">
        <v>448</v>
      </c>
      <c r="T32" s="37">
        <v>815</v>
      </c>
      <c r="U32" s="98">
        <v>28</v>
      </c>
      <c r="V32" s="154">
        <v>15147</v>
      </c>
      <c r="W32" s="75"/>
      <c r="X32" s="67"/>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row>
    <row r="33" spans="1:125" s="7" customFormat="1" ht="12.75" customHeight="1" x14ac:dyDescent="0.2">
      <c r="A33" s="160"/>
      <c r="B33" s="96" t="s">
        <v>112</v>
      </c>
      <c r="C33" s="80">
        <v>4140</v>
      </c>
      <c r="D33" s="11" t="s">
        <v>87</v>
      </c>
      <c r="E33" s="84">
        <v>3155</v>
      </c>
      <c r="F33" s="88">
        <v>1387</v>
      </c>
      <c r="G33" s="93">
        <v>1127</v>
      </c>
      <c r="H33" s="91">
        <v>158</v>
      </c>
      <c r="I33" s="49">
        <v>512</v>
      </c>
      <c r="J33" s="78">
        <f t="shared" si="2"/>
        <v>10479</v>
      </c>
      <c r="K33" s="88">
        <v>367</v>
      </c>
      <c r="L33" s="84">
        <v>1800</v>
      </c>
      <c r="M33" s="88">
        <v>2376</v>
      </c>
      <c r="N33" s="88">
        <v>2177</v>
      </c>
      <c r="O33" s="84">
        <v>2287</v>
      </c>
      <c r="P33" s="84">
        <v>1959</v>
      </c>
      <c r="Q33" s="47">
        <f t="shared" si="1"/>
        <v>10599</v>
      </c>
      <c r="R33" s="32">
        <v>293</v>
      </c>
      <c r="S33" s="32">
        <v>325</v>
      </c>
      <c r="T33" s="35">
        <v>598</v>
      </c>
      <c r="U33" s="99">
        <v>19</v>
      </c>
      <c r="V33" s="151">
        <v>5908</v>
      </c>
      <c r="W33" s="75"/>
      <c r="X33" s="67"/>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row>
    <row r="34" spans="1:125" s="7" customFormat="1" ht="12.75" customHeight="1" x14ac:dyDescent="0.2">
      <c r="A34" s="160">
        <v>2020</v>
      </c>
      <c r="B34" s="97" t="s">
        <v>25</v>
      </c>
      <c r="C34" s="81">
        <v>7486</v>
      </c>
      <c r="D34" s="11" t="s">
        <v>87</v>
      </c>
      <c r="E34" s="85">
        <v>6693</v>
      </c>
      <c r="F34" s="90">
        <v>2429</v>
      </c>
      <c r="G34" s="92">
        <v>2894</v>
      </c>
      <c r="H34" s="89">
        <v>475</v>
      </c>
      <c r="I34" s="41">
        <v>999</v>
      </c>
      <c r="J34" s="79">
        <f t="shared" si="2"/>
        <v>20976</v>
      </c>
      <c r="K34" s="90">
        <v>530</v>
      </c>
      <c r="L34" s="85">
        <v>4270</v>
      </c>
      <c r="M34" s="90">
        <v>4201</v>
      </c>
      <c r="N34" s="90">
        <v>4274</v>
      </c>
      <c r="O34" s="85">
        <v>4329</v>
      </c>
      <c r="P34" s="85">
        <v>3940</v>
      </c>
      <c r="Q34" s="48">
        <f t="shared" si="1"/>
        <v>21014</v>
      </c>
      <c r="R34" s="38">
        <v>415</v>
      </c>
      <c r="S34" s="38">
        <v>435</v>
      </c>
      <c r="T34" s="37">
        <v>789</v>
      </c>
      <c r="U34" s="98">
        <v>17</v>
      </c>
      <c r="V34" s="154">
        <v>14661</v>
      </c>
      <c r="W34" s="75"/>
      <c r="X34" s="67"/>
      <c r="Y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row>
    <row r="35" spans="1:125" s="7" customFormat="1" ht="12.75" customHeight="1" x14ac:dyDescent="0.2">
      <c r="A35" s="160"/>
      <c r="B35" s="96" t="s">
        <v>112</v>
      </c>
      <c r="C35" s="80">
        <v>3513</v>
      </c>
      <c r="D35" s="11" t="s">
        <v>87</v>
      </c>
      <c r="E35" s="84">
        <v>3284</v>
      </c>
      <c r="F35" s="88">
        <v>1484</v>
      </c>
      <c r="G35" s="93">
        <v>1292</v>
      </c>
      <c r="H35" s="91">
        <v>186</v>
      </c>
      <c r="I35" s="49">
        <v>625</v>
      </c>
      <c r="J35" s="78">
        <f t="shared" si="2"/>
        <v>10384</v>
      </c>
      <c r="K35" s="88">
        <v>377</v>
      </c>
      <c r="L35" s="84">
        <v>1656</v>
      </c>
      <c r="M35" s="88">
        <v>2293</v>
      </c>
      <c r="N35" s="88">
        <v>1945</v>
      </c>
      <c r="O35" s="84">
        <v>2199</v>
      </c>
      <c r="P35" s="84">
        <v>1919</v>
      </c>
      <c r="Q35" s="47">
        <f t="shared" si="1"/>
        <v>10012</v>
      </c>
      <c r="R35" s="32">
        <v>270</v>
      </c>
      <c r="S35" s="32">
        <v>324</v>
      </c>
      <c r="T35" s="35">
        <v>562</v>
      </c>
      <c r="U35" s="99">
        <v>10</v>
      </c>
      <c r="V35" s="151">
        <v>5716</v>
      </c>
      <c r="W35" s="75"/>
      <c r="X35" s="53" t="s">
        <v>142</v>
      </c>
      <c r="Y35" s="53" t="s">
        <v>143</v>
      </c>
      <c r="Z35" s="53" t="s">
        <v>144</v>
      </c>
      <c r="AA35" s="69" t="s">
        <v>145</v>
      </c>
      <c r="AB35" s="53" t="s">
        <v>146</v>
      </c>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row>
    <row r="36" spans="1:125" s="7" customFormat="1" ht="12.75" customHeight="1" x14ac:dyDescent="0.2">
      <c r="A36" s="160">
        <v>2021</v>
      </c>
      <c r="B36" s="97" t="s">
        <v>25</v>
      </c>
      <c r="C36" s="81">
        <v>7881</v>
      </c>
      <c r="D36" s="30" t="s">
        <v>87</v>
      </c>
      <c r="E36" s="85">
        <v>6483</v>
      </c>
      <c r="F36" s="90">
        <v>2436</v>
      </c>
      <c r="G36" s="92">
        <v>2952</v>
      </c>
      <c r="H36" s="89">
        <v>468</v>
      </c>
      <c r="I36" s="41">
        <v>1087</v>
      </c>
      <c r="J36" s="79">
        <v>21307</v>
      </c>
      <c r="K36" s="90">
        <v>467</v>
      </c>
      <c r="L36" s="85">
        <v>4104</v>
      </c>
      <c r="M36" s="90">
        <v>4088</v>
      </c>
      <c r="N36" s="90">
        <v>4210</v>
      </c>
      <c r="O36" s="85">
        <v>4223</v>
      </c>
      <c r="P36" s="85">
        <v>3861</v>
      </c>
      <c r="Q36" s="48">
        <v>20486</v>
      </c>
      <c r="R36" s="38">
        <v>413</v>
      </c>
      <c r="S36" s="38">
        <v>449</v>
      </c>
      <c r="T36" s="37">
        <v>686</v>
      </c>
      <c r="U36" s="98">
        <v>218</v>
      </c>
      <c r="V36" s="154" t="e">
        <f>'12'!#REF!</f>
        <v>#REF!</v>
      </c>
      <c r="W36" s="75"/>
      <c r="X36" s="102" t="e">
        <f>V36-'12'!#REF!</f>
        <v>#REF!</v>
      </c>
      <c r="Y36" s="75" t="e">
        <f>R36+T36-'13.1'!#REF!</f>
        <v>#REF!</v>
      </c>
      <c r="Z36" s="75" t="e">
        <f>S36+U36-#REF!</f>
        <v>#REF!</v>
      </c>
      <c r="AA36" s="103" t="e">
        <f>Q36-'14'!#REF!</f>
        <v>#REF!</v>
      </c>
      <c r="AB36" s="102" t="e">
        <f>J36-'15'!#REF!</f>
        <v>#REF!</v>
      </c>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row>
    <row r="37" spans="1:125" s="7" customFormat="1" ht="12.75" customHeight="1" x14ac:dyDescent="0.2">
      <c r="A37" s="227"/>
      <c r="B37" s="161" t="s">
        <v>112</v>
      </c>
      <c r="C37" s="162">
        <v>3922</v>
      </c>
      <c r="D37" s="163" t="s">
        <v>87</v>
      </c>
      <c r="E37" s="164">
        <v>2822</v>
      </c>
      <c r="F37" s="165">
        <v>1333</v>
      </c>
      <c r="G37" s="166">
        <v>1231</v>
      </c>
      <c r="H37" s="167">
        <v>165</v>
      </c>
      <c r="I37" s="168">
        <v>714</v>
      </c>
      <c r="J37" s="169">
        <v>10187</v>
      </c>
      <c r="K37" s="165">
        <v>292</v>
      </c>
      <c r="L37" s="164">
        <v>1583</v>
      </c>
      <c r="M37" s="165">
        <v>2215</v>
      </c>
      <c r="N37" s="165">
        <v>1935</v>
      </c>
      <c r="O37" s="164">
        <v>2123</v>
      </c>
      <c r="P37" s="164">
        <v>1874</v>
      </c>
      <c r="Q37" s="170">
        <v>9730</v>
      </c>
      <c r="R37" s="171">
        <v>262</v>
      </c>
      <c r="S37" s="171">
        <v>333</v>
      </c>
      <c r="T37" s="172">
        <v>490</v>
      </c>
      <c r="U37" s="173">
        <v>166</v>
      </c>
      <c r="V37" s="174" t="e">
        <f>'12'!#REF!</f>
        <v>#REF!</v>
      </c>
      <c r="W37" s="75"/>
      <c r="X37" s="102" t="e">
        <f>V37-'12'!#REF!</f>
        <v>#REF!</v>
      </c>
      <c r="Y37" s="75" t="e">
        <f>R37+T37-'13.1'!#REF!</f>
        <v>#REF!</v>
      </c>
      <c r="Z37" s="75" t="e">
        <f>S37+U37-#REF!</f>
        <v>#REF!</v>
      </c>
      <c r="AA37" s="103" t="e">
        <f>Q37-'14'!#REF!</f>
        <v>#REF!</v>
      </c>
      <c r="AB37" s="102" t="e">
        <f>J37-'15'!#REF!</f>
        <v>#REF!</v>
      </c>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row>
    <row r="38" spans="1:125" s="7" customFormat="1" ht="7.5" customHeight="1" x14ac:dyDescent="0.2">
      <c r="A38" s="70"/>
      <c r="B38" s="216"/>
      <c r="C38" s="203"/>
      <c r="D38" s="206"/>
      <c r="E38" s="204"/>
      <c r="F38" s="207"/>
      <c r="G38" s="208"/>
      <c r="H38" s="209"/>
      <c r="I38" s="210"/>
      <c r="J38" s="211"/>
      <c r="K38" s="207"/>
      <c r="L38" s="204"/>
      <c r="M38" s="207"/>
      <c r="N38" s="207"/>
      <c r="O38" s="204"/>
      <c r="P38" s="204"/>
      <c r="Q38" s="200"/>
      <c r="R38" s="213"/>
      <c r="S38" s="213"/>
      <c r="T38" s="70"/>
      <c r="U38" s="217"/>
      <c r="V38" s="211"/>
      <c r="W38" s="75"/>
      <c r="X38" s="102"/>
      <c r="Y38" s="75"/>
      <c r="Z38" s="75"/>
      <c r="AA38" s="103"/>
      <c r="AB38" s="102"/>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row>
    <row r="39" spans="1:125" s="7" customFormat="1" ht="12.75" customHeight="1" x14ac:dyDescent="0.2">
      <c r="A39" s="205" t="s">
        <v>9</v>
      </c>
      <c r="B39" s="53" t="s">
        <v>147</v>
      </c>
      <c r="C39" s="203"/>
      <c r="D39" s="206"/>
      <c r="E39" s="204"/>
      <c r="F39" s="207"/>
      <c r="G39" s="208"/>
      <c r="H39" s="209"/>
      <c r="I39" s="210"/>
      <c r="J39" s="211"/>
      <c r="K39" s="207"/>
      <c r="L39" s="204"/>
      <c r="M39" s="207"/>
      <c r="N39" s="207"/>
      <c r="O39" s="212"/>
      <c r="P39" s="204"/>
      <c r="Q39" s="200"/>
      <c r="R39" s="213"/>
      <c r="S39" s="213"/>
      <c r="T39" s="70"/>
      <c r="U39" s="70"/>
      <c r="V39" s="211"/>
      <c r="W39" s="75"/>
      <c r="X39" s="102"/>
      <c r="Y39" s="75"/>
      <c r="Z39" s="75"/>
      <c r="AA39" s="103"/>
      <c r="AB39" s="102"/>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row>
    <row r="40" spans="1:125" s="7" customFormat="1" ht="12.75" customHeight="1" x14ac:dyDescent="0.2">
      <c r="A40" s="50"/>
      <c r="B40" s="53" t="s">
        <v>148</v>
      </c>
      <c r="C40" s="53"/>
      <c r="D40" s="53"/>
      <c r="E40" s="53"/>
      <c r="F40" s="53"/>
      <c r="G40" s="53"/>
      <c r="H40" s="53"/>
      <c r="I40" s="53"/>
      <c r="J40" s="53"/>
      <c r="K40" s="53"/>
      <c r="L40" s="53"/>
      <c r="M40" s="53"/>
      <c r="N40" s="53"/>
      <c r="O40" s="53"/>
      <c r="P40" s="53"/>
      <c r="Q40" s="53"/>
      <c r="R40" s="54"/>
      <c r="S40" s="53"/>
      <c r="T40" s="67"/>
      <c r="U40" s="75"/>
      <c r="V40" s="67"/>
      <c r="W40" s="75"/>
      <c r="X40" s="102"/>
      <c r="Y40" s="75"/>
      <c r="Z40" s="75"/>
      <c r="AA40" s="103"/>
      <c r="AB40" s="102"/>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row>
    <row r="41" spans="1:125" s="7" customFormat="1" ht="12.75" customHeight="1" x14ac:dyDescent="0.2">
      <c r="A41" s="53"/>
      <c r="B41" s="53" t="s">
        <v>149</v>
      </c>
      <c r="C41" s="53"/>
      <c r="D41" s="53"/>
      <c r="E41" s="53"/>
      <c r="F41" s="53"/>
      <c r="G41" s="53"/>
      <c r="H41" s="53"/>
      <c r="I41" s="53"/>
      <c r="J41" s="53"/>
      <c r="K41" s="53"/>
      <c r="L41" s="53"/>
      <c r="M41" s="53"/>
      <c r="N41" s="53"/>
      <c r="O41" s="53"/>
      <c r="P41" s="53"/>
      <c r="Q41" s="53"/>
      <c r="R41" s="54"/>
      <c r="S41" s="53"/>
      <c r="T41" s="67"/>
      <c r="U41" s="75"/>
      <c r="V41" s="67"/>
      <c r="W41" s="75"/>
      <c r="X41" s="102"/>
      <c r="Y41" s="75"/>
      <c r="Z41" s="75"/>
      <c r="AA41" s="103"/>
      <c r="AB41" s="102"/>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row>
    <row r="42" spans="1:125" s="7" customFormat="1" ht="12.75" customHeight="1" x14ac:dyDescent="0.2">
      <c r="A42" s="53"/>
      <c r="B42" s="214" t="s">
        <v>150</v>
      </c>
      <c r="C42" s="53"/>
      <c r="D42" s="53"/>
      <c r="E42" s="53"/>
      <c r="F42" s="53"/>
      <c r="G42" s="53"/>
      <c r="H42" s="53"/>
      <c r="I42" s="53"/>
      <c r="J42" s="53"/>
      <c r="K42" s="53"/>
      <c r="L42" s="53"/>
      <c r="M42" s="53"/>
      <c r="N42" s="53"/>
      <c r="O42" s="53"/>
      <c r="P42" s="53"/>
      <c r="Q42" s="53"/>
      <c r="R42" s="54"/>
      <c r="S42" s="53"/>
      <c r="T42" s="67"/>
      <c r="U42" s="67"/>
      <c r="V42" s="53"/>
      <c r="W42" s="75"/>
      <c r="X42" s="102"/>
      <c r="Y42" s="75"/>
      <c r="Z42" s="75"/>
      <c r="AA42" s="103"/>
      <c r="AB42" s="102"/>
      <c r="AC42" s="53"/>
      <c r="AD42" s="67"/>
      <c r="AE42" s="67"/>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row>
    <row r="43" spans="1:125" s="7" customFormat="1" ht="12.75" customHeight="1" x14ac:dyDescent="0.2">
      <c r="A43" s="53"/>
      <c r="B43" s="53" t="s">
        <v>151</v>
      </c>
      <c r="C43" s="53"/>
      <c r="D43" s="53"/>
      <c r="E43" s="53"/>
      <c r="F43" s="53"/>
      <c r="G43" s="53"/>
      <c r="H43" s="53"/>
      <c r="I43" s="53"/>
      <c r="J43" s="53"/>
      <c r="K43" s="53"/>
      <c r="L43" s="53"/>
      <c r="M43" s="53"/>
      <c r="N43" s="53"/>
      <c r="O43" s="53"/>
      <c r="P43" s="53"/>
      <c r="Q43" s="53"/>
      <c r="R43" s="54"/>
      <c r="S43" s="53"/>
      <c r="T43" s="67"/>
      <c r="U43" s="67"/>
      <c r="V43" s="53"/>
      <c r="W43" s="75"/>
      <c r="X43" s="102"/>
      <c r="Y43" s="75"/>
      <c r="Z43" s="75"/>
      <c r="AA43" s="103"/>
      <c r="AB43" s="102"/>
      <c r="AC43" s="53"/>
      <c r="AD43" s="67"/>
      <c r="AE43" s="67"/>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row>
    <row r="44" spans="1:125" s="7" customFormat="1" ht="12.75" customHeight="1" x14ac:dyDescent="0.2">
      <c r="A44" s="53"/>
      <c r="B44" s="53" t="s">
        <v>152</v>
      </c>
      <c r="C44" s="53"/>
      <c r="D44" s="53"/>
      <c r="E44" s="53"/>
      <c r="F44" s="53"/>
      <c r="G44" s="53"/>
      <c r="H44" s="53"/>
      <c r="I44" s="53"/>
      <c r="J44" s="53"/>
      <c r="K44" s="53"/>
      <c r="L44" s="53"/>
      <c r="M44" s="53"/>
      <c r="N44" s="53"/>
      <c r="O44" s="53"/>
      <c r="P44" s="53"/>
      <c r="Q44" s="53"/>
      <c r="R44" s="54"/>
      <c r="S44" s="53"/>
      <c r="T44" s="53"/>
      <c r="U44" s="53"/>
      <c r="V44" s="53"/>
      <c r="W44" s="75"/>
      <c r="X44" s="102"/>
      <c r="Y44" s="75"/>
      <c r="Z44" s="75"/>
      <c r="AA44" s="103"/>
      <c r="AB44" s="102"/>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row>
    <row r="45" spans="1:125" s="7" customFormat="1" ht="12.75" customHeight="1" x14ac:dyDescent="0.2">
      <c r="A45" s="53"/>
      <c r="B45" s="50"/>
      <c r="C45" s="53"/>
      <c r="D45" s="53"/>
      <c r="E45" s="53"/>
      <c r="F45" s="53"/>
      <c r="G45" s="53"/>
      <c r="H45" s="53"/>
      <c r="I45" s="53"/>
      <c r="J45" s="53"/>
      <c r="K45" s="53"/>
      <c r="L45" s="53"/>
      <c r="M45" s="53"/>
      <c r="N45" s="53"/>
      <c r="O45" s="53"/>
      <c r="P45" s="53"/>
      <c r="Q45" s="53"/>
      <c r="R45" s="54"/>
      <c r="S45" s="53"/>
      <c r="T45" s="53"/>
      <c r="U45" s="53"/>
      <c r="V45" s="53"/>
      <c r="W45" s="53"/>
      <c r="X45" s="67"/>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row>
    <row r="46" spans="1:125" s="7" customFormat="1" ht="12.75" customHeight="1" x14ac:dyDescent="0.2">
      <c r="A46" s="53"/>
      <c r="B46" s="53"/>
      <c r="C46" s="53"/>
      <c r="D46" s="53"/>
      <c r="E46" s="53"/>
      <c r="F46" s="53"/>
      <c r="G46" s="53"/>
      <c r="H46" s="53"/>
      <c r="I46" s="53"/>
      <c r="J46" s="53"/>
      <c r="K46" s="53"/>
      <c r="L46" s="53"/>
      <c r="M46" s="53"/>
      <c r="N46" s="53"/>
      <c r="O46" s="53"/>
      <c r="P46" s="53"/>
      <c r="Q46" s="53"/>
      <c r="R46" s="54"/>
      <c r="S46" s="53"/>
      <c r="T46" s="53"/>
      <c r="U46" s="53"/>
      <c r="V46" s="53"/>
      <c r="W46" s="53"/>
      <c r="X46" s="67"/>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row>
    <row r="47" spans="1:125" s="6" customFormat="1" ht="12.75" customHeight="1" x14ac:dyDescent="0.2">
      <c r="A47" s="9"/>
      <c r="B47" s="9"/>
      <c r="C47" s="9"/>
      <c r="D47" s="9"/>
      <c r="E47" s="9"/>
      <c r="F47" s="9"/>
      <c r="G47" s="9"/>
      <c r="H47" s="9"/>
      <c r="I47" s="9"/>
      <c r="J47" s="9"/>
      <c r="K47" s="9"/>
      <c r="L47" s="9"/>
      <c r="M47" s="9"/>
      <c r="N47" s="9"/>
      <c r="O47" s="9"/>
      <c r="P47" s="9"/>
      <c r="Q47" s="9"/>
      <c r="R47" s="10"/>
      <c r="S47" s="53"/>
      <c r="T47" s="53"/>
      <c r="U47" s="53"/>
      <c r="V47" s="53"/>
      <c r="W47" s="53"/>
      <c r="X47" s="67"/>
      <c r="Y47" s="53"/>
      <c r="Z47" s="53"/>
      <c r="AA47" s="53"/>
      <c r="AB47" s="53"/>
      <c r="AC47" s="53"/>
      <c r="AD47" s="53"/>
      <c r="AE47" s="53"/>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row>
    <row r="48" spans="1:125" s="6" customFormat="1" ht="23.25" customHeight="1" x14ac:dyDescent="0.2">
      <c r="A48" s="432" t="s">
        <v>153</v>
      </c>
      <c r="B48" s="432"/>
      <c r="C48" s="432"/>
      <c r="D48" s="432"/>
      <c r="E48" s="432"/>
      <c r="F48" s="432"/>
      <c r="G48" s="432"/>
      <c r="H48" s="432"/>
      <c r="I48" s="432"/>
      <c r="J48" s="432"/>
      <c r="K48" s="432"/>
      <c r="L48" s="432"/>
      <c r="M48" s="432"/>
      <c r="N48" s="432"/>
      <c r="O48" s="432"/>
      <c r="P48" s="432"/>
      <c r="Q48" s="432"/>
      <c r="R48" s="432"/>
      <c r="S48" s="432"/>
      <c r="T48" s="432"/>
      <c r="U48" s="432"/>
      <c r="V48" s="432"/>
      <c r="W48" s="53"/>
      <c r="X48" s="53"/>
      <c r="Y48" s="53"/>
      <c r="Z48" s="53"/>
      <c r="AA48" s="53"/>
      <c r="AB48" s="53"/>
      <c r="AC48" s="53"/>
      <c r="AD48" s="53"/>
      <c r="AE48" s="53"/>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row>
    <row r="49" spans="1:123" s="7" customFormat="1" ht="6.75" customHeight="1" x14ac:dyDescent="0.2">
      <c r="A49" s="40"/>
      <c r="B49" s="40"/>
      <c r="C49" s="40"/>
      <c r="D49" s="40"/>
      <c r="E49" s="40"/>
      <c r="F49" s="40"/>
      <c r="G49" s="40"/>
      <c r="H49" s="40"/>
      <c r="I49" s="40"/>
      <c r="J49" s="40"/>
      <c r="K49" s="40"/>
      <c r="L49" s="40"/>
      <c r="M49" s="40"/>
      <c r="N49" s="40"/>
      <c r="O49" s="40"/>
      <c r="P49" s="40"/>
      <c r="Q49" s="40"/>
      <c r="R49" s="40"/>
      <c r="S49" s="40"/>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row>
    <row r="50" spans="1:123" s="7" customFormat="1" ht="29.25" customHeight="1" x14ac:dyDescent="0.2">
      <c r="A50" s="53"/>
      <c r="B50" s="53"/>
      <c r="C50" s="53"/>
      <c r="D50" s="53"/>
      <c r="E50" s="53"/>
      <c r="F50" s="53"/>
      <c r="G50" s="53"/>
      <c r="H50" s="53"/>
      <c r="I50" s="53"/>
      <c r="J50" s="53"/>
      <c r="K50" s="53"/>
      <c r="L50" s="53"/>
      <c r="M50" s="53"/>
      <c r="N50" s="53"/>
      <c r="O50" s="53"/>
      <c r="P50" s="53"/>
      <c r="Q50" s="53"/>
      <c r="R50" s="54"/>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row>
    <row r="51" spans="1:123" s="7" customFormat="1" ht="24.75" customHeight="1" x14ac:dyDescent="0.2">
      <c r="A51" s="53"/>
      <c r="B51" s="53"/>
      <c r="C51" s="53"/>
      <c r="D51" s="53"/>
      <c r="E51" s="53"/>
      <c r="F51" s="53"/>
      <c r="G51" s="53"/>
      <c r="H51" s="53"/>
      <c r="I51" s="53"/>
      <c r="J51" s="53"/>
      <c r="K51" s="53"/>
      <c r="L51" s="53"/>
      <c r="M51" s="53"/>
      <c r="N51" s="53"/>
      <c r="O51" s="53"/>
      <c r="P51" s="53"/>
      <c r="Q51" s="53"/>
      <c r="R51" s="54"/>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row>
    <row r="52" spans="1:123" s="7" customFormat="1" ht="8.25" customHeight="1" x14ac:dyDescent="0.2">
      <c r="A52" s="53"/>
      <c r="B52" s="53"/>
      <c r="C52" s="53"/>
      <c r="D52" s="53"/>
      <c r="E52" s="53"/>
      <c r="F52" s="53"/>
      <c r="G52" s="53"/>
      <c r="H52" s="53"/>
      <c r="I52" s="53"/>
      <c r="J52" s="53"/>
      <c r="K52" s="53"/>
      <c r="L52" s="53"/>
      <c r="M52" s="53"/>
      <c r="N52" s="53"/>
      <c r="O52" s="53"/>
      <c r="P52" s="53"/>
      <c r="Q52" s="53"/>
      <c r="R52" s="54"/>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row>
    <row r="53" spans="1:123" s="7" customFormat="1" ht="26.25" customHeight="1" x14ac:dyDescent="0.2">
      <c r="A53" s="53"/>
      <c r="B53" s="53"/>
      <c r="C53" s="53"/>
      <c r="D53" s="53"/>
      <c r="E53" s="53"/>
      <c r="F53" s="53"/>
      <c r="G53" s="53"/>
      <c r="H53" s="53"/>
      <c r="I53" s="53"/>
      <c r="J53" s="53"/>
      <c r="K53" s="53"/>
      <c r="L53" s="53"/>
      <c r="M53" s="53"/>
      <c r="N53" s="53"/>
      <c r="O53" s="53"/>
      <c r="P53" s="53"/>
      <c r="Q53" s="53"/>
      <c r="R53" s="54"/>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row>
    <row r="54" spans="1:123" s="9" customFormat="1" ht="11.25" customHeight="1" x14ac:dyDescent="0.2">
      <c r="A54" s="53"/>
      <c r="B54" s="53"/>
      <c r="C54" s="53"/>
      <c r="D54" s="53"/>
      <c r="E54" s="53"/>
      <c r="F54" s="53"/>
      <c r="G54" s="53"/>
      <c r="H54" s="53"/>
      <c r="I54" s="53"/>
      <c r="J54" s="53"/>
      <c r="K54" s="53"/>
      <c r="L54" s="53"/>
      <c r="M54" s="53"/>
      <c r="N54" s="53"/>
      <c r="O54" s="53"/>
      <c r="P54" s="53"/>
      <c r="Q54" s="53"/>
      <c r="R54" s="54"/>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row>
    <row r="55" spans="1:123" ht="25.5" customHeight="1" x14ac:dyDescent="0.2">
      <c r="R55" s="53"/>
    </row>
    <row r="56" spans="1:123" s="9" customFormat="1" ht="17.25" customHeight="1" x14ac:dyDescent="0.2">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row>
    <row r="57" spans="1:123" s="9" customFormat="1" ht="24.95" customHeight="1" x14ac:dyDescent="0.2">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row>
    <row r="58" spans="1:123" x14ac:dyDescent="0.2">
      <c r="R58" s="53"/>
    </row>
    <row r="59" spans="1:123" x14ac:dyDescent="0.2">
      <c r="R59" s="53"/>
    </row>
    <row r="60" spans="1:123" x14ac:dyDescent="0.2">
      <c r="R60" s="53"/>
    </row>
    <row r="61" spans="1:123" x14ac:dyDescent="0.2">
      <c r="R61" s="53"/>
    </row>
    <row r="62" spans="1:123" x14ac:dyDescent="0.2">
      <c r="R62" s="53"/>
    </row>
    <row r="63" spans="1:123" x14ac:dyDescent="0.2">
      <c r="R63" s="53"/>
    </row>
    <row r="64" spans="1:123" x14ac:dyDescent="0.2">
      <c r="R64" s="53"/>
    </row>
    <row r="65" spans="18:21" x14ac:dyDescent="0.2">
      <c r="R65" s="53"/>
    </row>
    <row r="66" spans="18:21" x14ac:dyDescent="0.2">
      <c r="R66" s="53"/>
    </row>
    <row r="67" spans="18:21" x14ac:dyDescent="0.2">
      <c r="R67" s="53"/>
    </row>
    <row r="68" spans="18:21" x14ac:dyDescent="0.2">
      <c r="R68" s="53"/>
    </row>
    <row r="69" spans="18:21" x14ac:dyDescent="0.2">
      <c r="R69" s="53"/>
    </row>
    <row r="70" spans="18:21" x14ac:dyDescent="0.2">
      <c r="R70" s="53"/>
    </row>
    <row r="73" spans="18:21" x14ac:dyDescent="0.2">
      <c r="U73" s="69"/>
    </row>
    <row r="74" spans="18:21" x14ac:dyDescent="0.2">
      <c r="R74" s="53"/>
    </row>
    <row r="75" spans="18:21" x14ac:dyDescent="0.2">
      <c r="R75" s="53"/>
    </row>
    <row r="76" spans="18:21" x14ac:dyDescent="0.2">
      <c r="R76" s="53"/>
    </row>
    <row r="77" spans="18:21" x14ac:dyDescent="0.2">
      <c r="R77" s="53"/>
    </row>
    <row r="78" spans="18:21" x14ac:dyDescent="0.2">
      <c r="R78" s="53"/>
    </row>
    <row r="79" spans="18:21" x14ac:dyDescent="0.2">
      <c r="R79" s="53"/>
    </row>
    <row r="80" spans="18:21" x14ac:dyDescent="0.2">
      <c r="R80" s="53"/>
    </row>
    <row r="81" spans="12:18" x14ac:dyDescent="0.2">
      <c r="R81" s="53"/>
    </row>
    <row r="82" spans="12:18" x14ac:dyDescent="0.2">
      <c r="R82" s="53"/>
    </row>
    <row r="83" spans="12:18" x14ac:dyDescent="0.2">
      <c r="R83" s="53"/>
    </row>
    <row r="84" spans="12:18" x14ac:dyDescent="0.2">
      <c r="R84" s="53"/>
    </row>
    <row r="85" spans="12:18" x14ac:dyDescent="0.2">
      <c r="R85" s="53"/>
    </row>
    <row r="86" spans="12:18" x14ac:dyDescent="0.2">
      <c r="R86" s="53"/>
    </row>
    <row r="87" spans="12:18" x14ac:dyDescent="0.2">
      <c r="R87" s="53"/>
    </row>
    <row r="88" spans="12:18" x14ac:dyDescent="0.2">
      <c r="R88" s="53"/>
    </row>
    <row r="89" spans="12:18" x14ac:dyDescent="0.2">
      <c r="R89" s="53"/>
    </row>
    <row r="90" spans="12:18" x14ac:dyDescent="0.2">
      <c r="R90" s="53"/>
    </row>
    <row r="91" spans="12:18" x14ac:dyDescent="0.2">
      <c r="R91" s="53"/>
    </row>
    <row r="92" spans="12:18" ht="8.25" customHeight="1" x14ac:dyDescent="0.2">
      <c r="L92" s="76"/>
      <c r="R92" s="53"/>
    </row>
    <row r="93" spans="12:18" x14ac:dyDescent="0.2">
      <c r="R93" s="53"/>
    </row>
    <row r="94" spans="12:18" x14ac:dyDescent="0.2">
      <c r="R94" s="53"/>
    </row>
    <row r="95" spans="12:18" x14ac:dyDescent="0.2">
      <c r="R95" s="53"/>
    </row>
    <row r="96" spans="12:18" x14ac:dyDescent="0.2">
      <c r="R96" s="53"/>
    </row>
    <row r="97" spans="18:18" x14ac:dyDescent="0.2">
      <c r="R97" s="53"/>
    </row>
    <row r="98" spans="18:18" x14ac:dyDescent="0.2">
      <c r="R98" s="53"/>
    </row>
    <row r="99" spans="18:18" x14ac:dyDescent="0.2">
      <c r="R99" s="53"/>
    </row>
    <row r="100" spans="18:18" x14ac:dyDescent="0.2">
      <c r="R100" s="53"/>
    </row>
    <row r="101" spans="18:18" x14ac:dyDescent="0.2">
      <c r="R101" s="53"/>
    </row>
    <row r="102" spans="18:18" x14ac:dyDescent="0.2">
      <c r="R102" s="53"/>
    </row>
    <row r="103" spans="18:18" x14ac:dyDescent="0.2">
      <c r="R103" s="53"/>
    </row>
    <row r="104" spans="18:18" x14ac:dyDescent="0.2">
      <c r="R104" s="53"/>
    </row>
    <row r="105" spans="18:18" x14ac:dyDescent="0.2">
      <c r="R105" s="53"/>
    </row>
    <row r="106" spans="18:18" x14ac:dyDescent="0.2">
      <c r="R106" s="53"/>
    </row>
    <row r="107" spans="18:18" x14ac:dyDescent="0.2">
      <c r="R107" s="53"/>
    </row>
    <row r="108" spans="18:18" x14ac:dyDescent="0.2">
      <c r="R108" s="53"/>
    </row>
    <row r="109" spans="18:18" x14ac:dyDescent="0.2">
      <c r="R109" s="53"/>
    </row>
    <row r="110" spans="18:18" x14ac:dyDescent="0.2">
      <c r="R110" s="53"/>
    </row>
    <row r="111" spans="18:18" x14ac:dyDescent="0.2">
      <c r="R111" s="53"/>
    </row>
    <row r="112" spans="18:18" x14ac:dyDescent="0.2">
      <c r="R112" s="53"/>
    </row>
    <row r="113" spans="18:18" x14ac:dyDescent="0.2">
      <c r="R113" s="53"/>
    </row>
    <row r="114" spans="18:18" x14ac:dyDescent="0.2">
      <c r="R114" s="53"/>
    </row>
    <row r="115" spans="18:18" x14ac:dyDescent="0.2">
      <c r="R115" s="53"/>
    </row>
    <row r="116" spans="18:18" x14ac:dyDescent="0.2">
      <c r="R116" s="53"/>
    </row>
    <row r="117" spans="18:18" x14ac:dyDescent="0.2">
      <c r="R117" s="53"/>
    </row>
    <row r="118" spans="18:18" x14ac:dyDescent="0.2">
      <c r="R118" s="53"/>
    </row>
    <row r="119" spans="18:18" x14ac:dyDescent="0.2">
      <c r="R119" s="53"/>
    </row>
    <row r="120" spans="18:18" x14ac:dyDescent="0.2">
      <c r="R120" s="53"/>
    </row>
    <row r="121" spans="18:18" x14ac:dyDescent="0.2">
      <c r="R121" s="53"/>
    </row>
    <row r="122" spans="18:18" x14ac:dyDescent="0.2">
      <c r="R122" s="53"/>
    </row>
    <row r="123" spans="18:18" x14ac:dyDescent="0.2">
      <c r="R123" s="53"/>
    </row>
    <row r="124" spans="18:18" x14ac:dyDescent="0.2">
      <c r="R124" s="53"/>
    </row>
    <row r="125" spans="18:18" x14ac:dyDescent="0.2">
      <c r="R125" s="53"/>
    </row>
    <row r="126" spans="18:18" x14ac:dyDescent="0.2">
      <c r="R126" s="53"/>
    </row>
    <row r="127" spans="18:18" x14ac:dyDescent="0.2">
      <c r="R127" s="53"/>
    </row>
    <row r="128" spans="18:18" x14ac:dyDescent="0.2">
      <c r="R128" s="53"/>
    </row>
    <row r="129" spans="18:18" x14ac:dyDescent="0.2">
      <c r="R129" s="53"/>
    </row>
    <row r="130" spans="18:18" x14ac:dyDescent="0.2">
      <c r="R130" s="53"/>
    </row>
    <row r="131" spans="18:18" x14ac:dyDescent="0.2">
      <c r="R131" s="53"/>
    </row>
    <row r="132" spans="18:18" x14ac:dyDescent="0.2">
      <c r="R132" s="53"/>
    </row>
    <row r="133" spans="18:18" x14ac:dyDescent="0.2">
      <c r="R133" s="53"/>
    </row>
    <row r="134" spans="18:18" x14ac:dyDescent="0.2">
      <c r="R134" s="53"/>
    </row>
    <row r="135" spans="18:18" x14ac:dyDescent="0.2">
      <c r="R135" s="53"/>
    </row>
    <row r="136" spans="18:18" x14ac:dyDescent="0.2">
      <c r="R136" s="53"/>
    </row>
    <row r="137" spans="18:18" x14ac:dyDescent="0.2">
      <c r="R137" s="53"/>
    </row>
    <row r="138" spans="18:18" x14ac:dyDescent="0.2">
      <c r="R138" s="53"/>
    </row>
    <row r="139" spans="18:18" x14ac:dyDescent="0.2">
      <c r="R139" s="53"/>
    </row>
    <row r="140" spans="18:18" x14ac:dyDescent="0.2">
      <c r="R140" s="53"/>
    </row>
    <row r="141" spans="18:18" x14ac:dyDescent="0.2">
      <c r="R141" s="53"/>
    </row>
    <row r="142" spans="18:18" x14ac:dyDescent="0.2">
      <c r="R142" s="53"/>
    </row>
    <row r="143" spans="18:18" x14ac:dyDescent="0.2">
      <c r="R143" s="53"/>
    </row>
    <row r="144" spans="18:18" x14ac:dyDescent="0.2">
      <c r="R144" s="53"/>
    </row>
    <row r="145" spans="18:18" x14ac:dyDescent="0.2">
      <c r="R145" s="53"/>
    </row>
    <row r="146" spans="18:18" x14ac:dyDescent="0.2">
      <c r="R146" s="53"/>
    </row>
    <row r="147" spans="18:18" x14ac:dyDescent="0.2">
      <c r="R147" s="53"/>
    </row>
    <row r="148" spans="18:18" x14ac:dyDescent="0.2">
      <c r="R148" s="53"/>
    </row>
    <row r="149" spans="18:18" x14ac:dyDescent="0.2">
      <c r="R149" s="53"/>
    </row>
    <row r="150" spans="18:18" x14ac:dyDescent="0.2">
      <c r="R150" s="53"/>
    </row>
    <row r="151" spans="18:18" x14ac:dyDescent="0.2">
      <c r="R151" s="53"/>
    </row>
    <row r="152" spans="18:18" x14ac:dyDescent="0.2">
      <c r="R152" s="53"/>
    </row>
    <row r="153" spans="18:18" x14ac:dyDescent="0.2">
      <c r="R153" s="53"/>
    </row>
    <row r="154" spans="18:18" x14ac:dyDescent="0.2">
      <c r="R154" s="53"/>
    </row>
    <row r="155" spans="18:18" x14ac:dyDescent="0.2">
      <c r="R155" s="53"/>
    </row>
    <row r="156" spans="18:18" x14ac:dyDescent="0.2">
      <c r="R156" s="53"/>
    </row>
    <row r="157" spans="18:18" x14ac:dyDescent="0.2">
      <c r="R157" s="53"/>
    </row>
    <row r="158" spans="18:18" x14ac:dyDescent="0.2">
      <c r="R158" s="53"/>
    </row>
    <row r="159" spans="18:18" x14ac:dyDescent="0.2">
      <c r="R159" s="53"/>
    </row>
    <row r="160" spans="18:18" x14ac:dyDescent="0.2">
      <c r="R160" s="53"/>
    </row>
    <row r="161" spans="18:18" x14ac:dyDescent="0.2">
      <c r="R161" s="53"/>
    </row>
    <row r="162" spans="18:18" x14ac:dyDescent="0.2">
      <c r="R162" s="53"/>
    </row>
    <row r="163" spans="18:18" x14ac:dyDescent="0.2">
      <c r="R163" s="53"/>
    </row>
    <row r="164" spans="18:18" x14ac:dyDescent="0.2">
      <c r="R164" s="53"/>
    </row>
    <row r="165" spans="18:18" x14ac:dyDescent="0.2">
      <c r="R165" s="53"/>
    </row>
    <row r="166" spans="18:18" x14ac:dyDescent="0.2">
      <c r="R166" s="53"/>
    </row>
    <row r="167" spans="18:18" x14ac:dyDescent="0.2">
      <c r="R167" s="53"/>
    </row>
    <row r="168" spans="18:18" x14ac:dyDescent="0.2">
      <c r="R168" s="53"/>
    </row>
    <row r="169" spans="18:18" x14ac:dyDescent="0.2">
      <c r="R169" s="53"/>
    </row>
    <row r="170" spans="18:18" x14ac:dyDescent="0.2">
      <c r="R170" s="53"/>
    </row>
    <row r="171" spans="18:18" x14ac:dyDescent="0.2">
      <c r="R171" s="53"/>
    </row>
    <row r="172" spans="18:18" x14ac:dyDescent="0.2">
      <c r="R172" s="53"/>
    </row>
    <row r="173" spans="18:18" x14ac:dyDescent="0.2">
      <c r="R173" s="53"/>
    </row>
    <row r="174" spans="18:18" x14ac:dyDescent="0.2">
      <c r="R174" s="53"/>
    </row>
    <row r="175" spans="18:18" x14ac:dyDescent="0.2">
      <c r="R175" s="53"/>
    </row>
    <row r="176" spans="18:18" x14ac:dyDescent="0.2">
      <c r="R176" s="53"/>
    </row>
    <row r="177" spans="18:18" x14ac:dyDescent="0.2">
      <c r="R177" s="53"/>
    </row>
    <row r="178" spans="18:18" x14ac:dyDescent="0.2">
      <c r="R178" s="53"/>
    </row>
    <row r="179" spans="18:18" x14ac:dyDescent="0.2">
      <c r="R179" s="53"/>
    </row>
    <row r="180" spans="18:18" x14ac:dyDescent="0.2">
      <c r="R180" s="53"/>
    </row>
    <row r="181" spans="18:18" x14ac:dyDescent="0.2">
      <c r="R181" s="53"/>
    </row>
    <row r="182" spans="18:18" x14ac:dyDescent="0.2">
      <c r="R182" s="53"/>
    </row>
    <row r="183" spans="18:18" x14ac:dyDescent="0.2">
      <c r="R183" s="53"/>
    </row>
    <row r="184" spans="18:18" x14ac:dyDescent="0.2">
      <c r="R184" s="53"/>
    </row>
    <row r="185" spans="18:18" x14ac:dyDescent="0.2">
      <c r="R185" s="53"/>
    </row>
    <row r="186" spans="18:18" x14ac:dyDescent="0.2">
      <c r="R186" s="53"/>
    </row>
    <row r="187" spans="18:18" x14ac:dyDescent="0.2">
      <c r="R187" s="53"/>
    </row>
    <row r="188" spans="18:18" x14ac:dyDescent="0.2">
      <c r="R188" s="53"/>
    </row>
    <row r="189" spans="18:18" x14ac:dyDescent="0.2">
      <c r="R189" s="53"/>
    </row>
    <row r="190" spans="18:18" x14ac:dyDescent="0.2">
      <c r="R190" s="53"/>
    </row>
    <row r="191" spans="18:18" x14ac:dyDescent="0.2">
      <c r="R191" s="53"/>
    </row>
    <row r="192" spans="18:18" x14ac:dyDescent="0.2">
      <c r="R192" s="53"/>
    </row>
    <row r="193" spans="18:18" x14ac:dyDescent="0.2">
      <c r="R193" s="53"/>
    </row>
    <row r="194" spans="18:18" x14ac:dyDescent="0.2">
      <c r="R194" s="53"/>
    </row>
    <row r="195" spans="18:18" x14ac:dyDescent="0.2">
      <c r="R195" s="53"/>
    </row>
    <row r="196" spans="18:18" x14ac:dyDescent="0.2">
      <c r="R196" s="53"/>
    </row>
    <row r="197" spans="18:18" x14ac:dyDescent="0.2">
      <c r="R197" s="53"/>
    </row>
    <row r="198" spans="18:18" x14ac:dyDescent="0.2">
      <c r="R198" s="53"/>
    </row>
    <row r="199" spans="18:18" x14ac:dyDescent="0.2">
      <c r="R199" s="53"/>
    </row>
    <row r="200" spans="18:18" x14ac:dyDescent="0.2">
      <c r="R200" s="53"/>
    </row>
    <row r="201" spans="18:18" x14ac:dyDescent="0.2">
      <c r="R201" s="53"/>
    </row>
    <row r="202" spans="18:18" x14ac:dyDescent="0.2">
      <c r="R202" s="53"/>
    </row>
    <row r="203" spans="18:18" x14ac:dyDescent="0.2">
      <c r="R203" s="53"/>
    </row>
    <row r="204" spans="18:18" x14ac:dyDescent="0.2">
      <c r="R204" s="53"/>
    </row>
    <row r="205" spans="18:18" x14ac:dyDescent="0.2">
      <c r="R205" s="53"/>
    </row>
    <row r="206" spans="18:18" x14ac:dyDescent="0.2">
      <c r="R206" s="53"/>
    </row>
    <row r="207" spans="18:18" x14ac:dyDescent="0.2">
      <c r="R207" s="53"/>
    </row>
    <row r="208" spans="18:18" x14ac:dyDescent="0.2">
      <c r="R208" s="53"/>
    </row>
    <row r="209" spans="18:18" x14ac:dyDescent="0.2">
      <c r="R209" s="53"/>
    </row>
    <row r="210" spans="18:18" x14ac:dyDescent="0.2">
      <c r="R210" s="53"/>
    </row>
    <row r="211" spans="18:18" x14ac:dyDescent="0.2">
      <c r="R211" s="53"/>
    </row>
    <row r="212" spans="18:18" x14ac:dyDescent="0.2">
      <c r="R212" s="53"/>
    </row>
    <row r="213" spans="18:18" x14ac:dyDescent="0.2">
      <c r="R213" s="53"/>
    </row>
    <row r="214" spans="18:18" x14ac:dyDescent="0.2">
      <c r="R214" s="53"/>
    </row>
    <row r="215" spans="18:18" x14ac:dyDescent="0.2">
      <c r="R215" s="53"/>
    </row>
    <row r="216" spans="18:18" x14ac:dyDescent="0.2">
      <c r="R216" s="53"/>
    </row>
    <row r="217" spans="18:18" x14ac:dyDescent="0.2">
      <c r="R217" s="53"/>
    </row>
    <row r="218" spans="18:18" x14ac:dyDescent="0.2">
      <c r="R218" s="53"/>
    </row>
    <row r="219" spans="18:18" x14ac:dyDescent="0.2">
      <c r="R219" s="53"/>
    </row>
    <row r="220" spans="18:18" x14ac:dyDescent="0.2">
      <c r="R220" s="53"/>
    </row>
    <row r="221" spans="18:18" x14ac:dyDescent="0.2">
      <c r="R221" s="53"/>
    </row>
    <row r="222" spans="18:18" x14ac:dyDescent="0.2">
      <c r="R222" s="53"/>
    </row>
    <row r="223" spans="18:18" x14ac:dyDescent="0.2">
      <c r="R223" s="53"/>
    </row>
    <row r="224" spans="18:18" x14ac:dyDescent="0.2">
      <c r="R224" s="53"/>
    </row>
    <row r="225" spans="18:18" x14ac:dyDescent="0.2">
      <c r="R225" s="53"/>
    </row>
    <row r="226" spans="18:18" x14ac:dyDescent="0.2">
      <c r="R226" s="53"/>
    </row>
    <row r="227" spans="18:18" x14ac:dyDescent="0.2">
      <c r="R227" s="53"/>
    </row>
    <row r="228" spans="18:18" x14ac:dyDescent="0.2">
      <c r="R228" s="53"/>
    </row>
    <row r="229" spans="18:18" x14ac:dyDescent="0.2">
      <c r="R229" s="53"/>
    </row>
    <row r="230" spans="18:18" x14ac:dyDescent="0.2">
      <c r="R230" s="53"/>
    </row>
    <row r="231" spans="18:18" x14ac:dyDescent="0.2">
      <c r="R231" s="53"/>
    </row>
    <row r="232" spans="18:18" x14ac:dyDescent="0.2">
      <c r="R232" s="53"/>
    </row>
    <row r="233" spans="18:18" x14ac:dyDescent="0.2">
      <c r="R233" s="53"/>
    </row>
    <row r="234" spans="18:18" x14ac:dyDescent="0.2">
      <c r="R234" s="53"/>
    </row>
    <row r="235" spans="18:18" x14ac:dyDescent="0.2">
      <c r="R235" s="53"/>
    </row>
    <row r="236" spans="18:18" x14ac:dyDescent="0.2">
      <c r="R236" s="53"/>
    </row>
    <row r="237" spans="18:18" x14ac:dyDescent="0.2">
      <c r="R237" s="53"/>
    </row>
    <row r="238" spans="18:18" x14ac:dyDescent="0.2">
      <c r="R238" s="53"/>
    </row>
    <row r="239" spans="18:18" x14ac:dyDescent="0.2">
      <c r="R239" s="53"/>
    </row>
    <row r="240" spans="18:18" x14ac:dyDescent="0.2">
      <c r="R240" s="53"/>
    </row>
    <row r="241" spans="18:18" x14ac:dyDescent="0.2">
      <c r="R241" s="53"/>
    </row>
    <row r="242" spans="18:18" x14ac:dyDescent="0.2">
      <c r="R242" s="53"/>
    </row>
    <row r="243" spans="18:18" x14ac:dyDescent="0.2">
      <c r="R243" s="53"/>
    </row>
    <row r="244" spans="18:18" x14ac:dyDescent="0.2">
      <c r="R244" s="53"/>
    </row>
    <row r="245" spans="18:18" x14ac:dyDescent="0.2">
      <c r="R245" s="53"/>
    </row>
    <row r="246" spans="18:18" x14ac:dyDescent="0.2">
      <c r="R246" s="53"/>
    </row>
    <row r="247" spans="18:18" x14ac:dyDescent="0.2">
      <c r="R247" s="53"/>
    </row>
    <row r="248" spans="18:18" x14ac:dyDescent="0.2">
      <c r="R248" s="53"/>
    </row>
    <row r="249" spans="18:18" x14ac:dyDescent="0.2">
      <c r="R249" s="53"/>
    </row>
    <row r="250" spans="18:18" x14ac:dyDescent="0.2">
      <c r="R250" s="53"/>
    </row>
    <row r="251" spans="18:18" x14ac:dyDescent="0.2">
      <c r="R251" s="53"/>
    </row>
    <row r="252" spans="18:18" x14ac:dyDescent="0.2">
      <c r="R252" s="53"/>
    </row>
    <row r="253" spans="18:18" x14ac:dyDescent="0.2">
      <c r="R253" s="53"/>
    </row>
    <row r="254" spans="18:18" x14ac:dyDescent="0.2">
      <c r="R254" s="53"/>
    </row>
    <row r="255" spans="18:18" x14ac:dyDescent="0.2">
      <c r="R255" s="53"/>
    </row>
    <row r="256" spans="18:18" x14ac:dyDescent="0.2">
      <c r="R256" s="53"/>
    </row>
    <row r="257" spans="18:18" x14ac:dyDescent="0.2">
      <c r="R257" s="53"/>
    </row>
    <row r="258" spans="18:18" x14ac:dyDescent="0.2">
      <c r="R258" s="53"/>
    </row>
    <row r="259" spans="18:18" x14ac:dyDescent="0.2">
      <c r="R259" s="53"/>
    </row>
    <row r="260" spans="18:18" x14ac:dyDescent="0.2">
      <c r="R260" s="53"/>
    </row>
    <row r="261" spans="18:18" x14ac:dyDescent="0.2">
      <c r="R261" s="53"/>
    </row>
    <row r="262" spans="18:18" x14ac:dyDescent="0.2">
      <c r="R262" s="53"/>
    </row>
    <row r="263" spans="18:18" x14ac:dyDescent="0.2">
      <c r="R263" s="53"/>
    </row>
    <row r="264" spans="18:18" x14ac:dyDescent="0.2">
      <c r="R264" s="53"/>
    </row>
    <row r="265" spans="18:18" x14ac:dyDescent="0.2">
      <c r="R265" s="53"/>
    </row>
    <row r="266" spans="18:18" x14ac:dyDescent="0.2">
      <c r="R266" s="53"/>
    </row>
    <row r="267" spans="18:18" x14ac:dyDescent="0.2">
      <c r="R267" s="53"/>
    </row>
    <row r="268" spans="18:18" x14ac:dyDescent="0.2">
      <c r="R268" s="53"/>
    </row>
    <row r="269" spans="18:18" x14ac:dyDescent="0.2">
      <c r="R269" s="53"/>
    </row>
    <row r="270" spans="18:18" x14ac:dyDescent="0.2">
      <c r="R270" s="53"/>
    </row>
    <row r="271" spans="18:18" x14ac:dyDescent="0.2">
      <c r="R271" s="53"/>
    </row>
    <row r="272" spans="18:18" x14ac:dyDescent="0.2">
      <c r="R272" s="53"/>
    </row>
    <row r="273" spans="18:18" x14ac:dyDescent="0.2">
      <c r="R273" s="53"/>
    </row>
    <row r="274" spans="18:18" x14ac:dyDescent="0.2">
      <c r="R274" s="53"/>
    </row>
    <row r="275" spans="18:18" x14ac:dyDescent="0.2">
      <c r="R275" s="53"/>
    </row>
    <row r="276" spans="18:18" x14ac:dyDescent="0.2">
      <c r="R276" s="53"/>
    </row>
    <row r="277" spans="18:18" x14ac:dyDescent="0.2">
      <c r="R277" s="53"/>
    </row>
    <row r="278" spans="18:18" x14ac:dyDescent="0.2">
      <c r="R278" s="53"/>
    </row>
    <row r="279" spans="18:18" x14ac:dyDescent="0.2">
      <c r="R279" s="53"/>
    </row>
    <row r="280" spans="18:18" x14ac:dyDescent="0.2">
      <c r="R280" s="53"/>
    </row>
    <row r="281" spans="18:18" x14ac:dyDescent="0.2">
      <c r="R281" s="53"/>
    </row>
    <row r="282" spans="18:18" x14ac:dyDescent="0.2">
      <c r="R282" s="53"/>
    </row>
    <row r="283" spans="18:18" x14ac:dyDescent="0.2">
      <c r="R283" s="53"/>
    </row>
    <row r="284" spans="18:18" x14ac:dyDescent="0.2">
      <c r="R284" s="53"/>
    </row>
    <row r="285" spans="18:18" x14ac:dyDescent="0.2">
      <c r="R285" s="53"/>
    </row>
    <row r="286" spans="18:18" x14ac:dyDescent="0.2">
      <c r="R286" s="53"/>
    </row>
    <row r="287" spans="18:18" x14ac:dyDescent="0.2">
      <c r="R287" s="53"/>
    </row>
    <row r="288" spans="18:18" x14ac:dyDescent="0.2">
      <c r="R288" s="53"/>
    </row>
    <row r="289" spans="18:18" x14ac:dyDescent="0.2">
      <c r="R289" s="53"/>
    </row>
    <row r="290" spans="18:18" x14ac:dyDescent="0.2">
      <c r="R290" s="53"/>
    </row>
    <row r="291" spans="18:18" x14ac:dyDescent="0.2">
      <c r="R291" s="53"/>
    </row>
    <row r="292" spans="18:18" x14ac:dyDescent="0.2">
      <c r="R292" s="53"/>
    </row>
    <row r="293" spans="18:18" x14ac:dyDescent="0.2">
      <c r="R293" s="53"/>
    </row>
    <row r="294" spans="18:18" x14ac:dyDescent="0.2">
      <c r="R294" s="53"/>
    </row>
    <row r="295" spans="18:18" x14ac:dyDescent="0.2">
      <c r="R295" s="53"/>
    </row>
    <row r="296" spans="18:18" x14ac:dyDescent="0.2">
      <c r="R296" s="53"/>
    </row>
    <row r="297" spans="18:18" x14ac:dyDescent="0.2">
      <c r="R297" s="53"/>
    </row>
    <row r="298" spans="18:18" x14ac:dyDescent="0.2">
      <c r="R298" s="53"/>
    </row>
    <row r="299" spans="18:18" x14ac:dyDescent="0.2">
      <c r="R299" s="53"/>
    </row>
    <row r="300" spans="18:18" x14ac:dyDescent="0.2">
      <c r="R300" s="53"/>
    </row>
    <row r="301" spans="18:18" x14ac:dyDescent="0.2">
      <c r="R301" s="53"/>
    </row>
    <row r="302" spans="18:18" x14ac:dyDescent="0.2">
      <c r="R302" s="53"/>
    </row>
    <row r="303" spans="18:18" x14ac:dyDescent="0.2">
      <c r="R303" s="53"/>
    </row>
    <row r="304" spans="18:18" x14ac:dyDescent="0.2">
      <c r="R304" s="53"/>
    </row>
    <row r="305" spans="18:18" x14ac:dyDescent="0.2">
      <c r="R305" s="53"/>
    </row>
    <row r="306" spans="18:18" x14ac:dyDescent="0.2">
      <c r="R306" s="53"/>
    </row>
    <row r="307" spans="18:18" x14ac:dyDescent="0.2">
      <c r="R307" s="53"/>
    </row>
    <row r="308" spans="18:18" x14ac:dyDescent="0.2">
      <c r="R308" s="53"/>
    </row>
    <row r="309" spans="18:18" x14ac:dyDescent="0.2">
      <c r="R309" s="53"/>
    </row>
    <row r="310" spans="18:18" x14ac:dyDescent="0.2">
      <c r="R310" s="53"/>
    </row>
    <row r="311" spans="18:18" x14ac:dyDescent="0.2">
      <c r="R311" s="53"/>
    </row>
    <row r="312" spans="18:18" x14ac:dyDescent="0.2">
      <c r="R312" s="53"/>
    </row>
    <row r="313" spans="18:18" x14ac:dyDescent="0.2">
      <c r="R313" s="53"/>
    </row>
    <row r="314" spans="18:18" x14ac:dyDescent="0.2">
      <c r="R314" s="53"/>
    </row>
    <row r="315" spans="18:18" x14ac:dyDescent="0.2">
      <c r="R315" s="53"/>
    </row>
    <row r="316" spans="18:18" x14ac:dyDescent="0.2">
      <c r="R316" s="53"/>
    </row>
    <row r="317" spans="18:18" x14ac:dyDescent="0.2">
      <c r="R317" s="53"/>
    </row>
    <row r="318" spans="18:18" x14ac:dyDescent="0.2">
      <c r="R318" s="53"/>
    </row>
    <row r="319" spans="18:18" x14ac:dyDescent="0.2">
      <c r="R319" s="53"/>
    </row>
    <row r="320" spans="18:18" x14ac:dyDescent="0.2">
      <c r="R320" s="53"/>
    </row>
    <row r="321" spans="18:18" x14ac:dyDescent="0.2">
      <c r="R321" s="53"/>
    </row>
    <row r="322" spans="18:18" x14ac:dyDescent="0.2">
      <c r="R322" s="53"/>
    </row>
    <row r="323" spans="18:18" x14ac:dyDescent="0.2">
      <c r="R323" s="53"/>
    </row>
    <row r="324" spans="18:18" x14ac:dyDescent="0.2">
      <c r="R324" s="53"/>
    </row>
    <row r="325" spans="18:18" x14ac:dyDescent="0.2">
      <c r="R325" s="53"/>
    </row>
    <row r="326" spans="18:18" x14ac:dyDescent="0.2">
      <c r="R326" s="53"/>
    </row>
    <row r="327" spans="18:18" x14ac:dyDescent="0.2">
      <c r="R327" s="53"/>
    </row>
    <row r="328" spans="18:18" x14ac:dyDescent="0.2">
      <c r="R328" s="53"/>
    </row>
    <row r="329" spans="18:18" x14ac:dyDescent="0.2">
      <c r="R329" s="53"/>
    </row>
    <row r="330" spans="18:18" x14ac:dyDescent="0.2">
      <c r="R330" s="53"/>
    </row>
    <row r="331" spans="18:18" x14ac:dyDescent="0.2">
      <c r="R331" s="53"/>
    </row>
    <row r="332" spans="18:18" x14ac:dyDescent="0.2">
      <c r="R332" s="53"/>
    </row>
    <row r="333" spans="18:18" x14ac:dyDescent="0.2">
      <c r="R333" s="53"/>
    </row>
    <row r="334" spans="18:18" x14ac:dyDescent="0.2">
      <c r="R334" s="53"/>
    </row>
    <row r="335" spans="18:18" x14ac:dyDescent="0.2">
      <c r="R335" s="53"/>
    </row>
    <row r="336" spans="18:18" x14ac:dyDescent="0.2">
      <c r="R336" s="53"/>
    </row>
    <row r="337" spans="18:18" x14ac:dyDescent="0.2">
      <c r="R337" s="53"/>
    </row>
    <row r="338" spans="18:18" x14ac:dyDescent="0.2">
      <c r="R338" s="53"/>
    </row>
    <row r="339" spans="18:18" x14ac:dyDescent="0.2">
      <c r="R339" s="53"/>
    </row>
    <row r="340" spans="18:18" x14ac:dyDescent="0.2">
      <c r="R340" s="53"/>
    </row>
    <row r="341" spans="18:18" x14ac:dyDescent="0.2">
      <c r="R341" s="53"/>
    </row>
    <row r="342" spans="18:18" x14ac:dyDescent="0.2">
      <c r="R342" s="53"/>
    </row>
    <row r="343" spans="18:18" x14ac:dyDescent="0.2">
      <c r="R343" s="53"/>
    </row>
    <row r="344" spans="18:18" x14ac:dyDescent="0.2">
      <c r="R344" s="53"/>
    </row>
    <row r="345" spans="18:18" x14ac:dyDescent="0.2">
      <c r="R345" s="53"/>
    </row>
    <row r="346" spans="18:18" x14ac:dyDescent="0.2">
      <c r="R346" s="53"/>
    </row>
    <row r="347" spans="18:18" x14ac:dyDescent="0.2">
      <c r="R347" s="53"/>
    </row>
    <row r="348" spans="18:18" x14ac:dyDescent="0.2">
      <c r="R348" s="53"/>
    </row>
    <row r="349" spans="18:18" x14ac:dyDescent="0.2">
      <c r="R349" s="53"/>
    </row>
    <row r="350" spans="18:18" x14ac:dyDescent="0.2">
      <c r="R350" s="53"/>
    </row>
    <row r="351" spans="18:18" x14ac:dyDescent="0.2">
      <c r="R351" s="53"/>
    </row>
    <row r="352" spans="18:18" x14ac:dyDescent="0.2">
      <c r="R352" s="53"/>
    </row>
    <row r="353" spans="18:18" x14ac:dyDescent="0.2">
      <c r="R353" s="53"/>
    </row>
    <row r="354" spans="18:18" x14ac:dyDescent="0.2">
      <c r="R354" s="53"/>
    </row>
    <row r="355" spans="18:18" x14ac:dyDescent="0.2">
      <c r="R355" s="53"/>
    </row>
    <row r="356" spans="18:18" x14ac:dyDescent="0.2">
      <c r="R356" s="53"/>
    </row>
    <row r="357" spans="18:18" x14ac:dyDescent="0.2">
      <c r="R357" s="53"/>
    </row>
    <row r="358" spans="18:18" x14ac:dyDescent="0.2">
      <c r="R358" s="53"/>
    </row>
    <row r="359" spans="18:18" x14ac:dyDescent="0.2">
      <c r="R359" s="53"/>
    </row>
    <row r="360" spans="18:18" x14ac:dyDescent="0.2">
      <c r="R360" s="53"/>
    </row>
    <row r="361" spans="18:18" x14ac:dyDescent="0.2">
      <c r="R361" s="53"/>
    </row>
    <row r="362" spans="18:18" x14ac:dyDescent="0.2">
      <c r="R362" s="53"/>
    </row>
    <row r="363" spans="18:18" x14ac:dyDescent="0.2">
      <c r="R363" s="53"/>
    </row>
    <row r="364" spans="18:18" x14ac:dyDescent="0.2">
      <c r="R364" s="53"/>
    </row>
    <row r="365" spans="18:18" x14ac:dyDescent="0.2">
      <c r="R365" s="53"/>
    </row>
    <row r="366" spans="18:18" x14ac:dyDescent="0.2">
      <c r="R366" s="53"/>
    </row>
    <row r="367" spans="18:18" x14ac:dyDescent="0.2">
      <c r="R367" s="53"/>
    </row>
    <row r="368" spans="18:18" x14ac:dyDescent="0.2">
      <c r="R368" s="53"/>
    </row>
    <row r="369" spans="18:18" x14ac:dyDescent="0.2">
      <c r="R369" s="53"/>
    </row>
    <row r="370" spans="18:18" x14ac:dyDescent="0.2">
      <c r="R370" s="53"/>
    </row>
    <row r="371" spans="18:18" x14ac:dyDescent="0.2">
      <c r="R371" s="53"/>
    </row>
    <row r="372" spans="18:18" x14ac:dyDescent="0.2">
      <c r="R372" s="53"/>
    </row>
    <row r="373" spans="18:18" x14ac:dyDescent="0.2">
      <c r="R373" s="53"/>
    </row>
    <row r="374" spans="18:18" x14ac:dyDescent="0.2">
      <c r="R374" s="53"/>
    </row>
    <row r="375" spans="18:18" x14ac:dyDescent="0.2">
      <c r="R375" s="53"/>
    </row>
    <row r="376" spans="18:18" x14ac:dyDescent="0.2">
      <c r="R376" s="53"/>
    </row>
    <row r="377" spans="18:18" x14ac:dyDescent="0.2">
      <c r="R377" s="53"/>
    </row>
    <row r="378" spans="18:18" x14ac:dyDescent="0.2">
      <c r="R378" s="53"/>
    </row>
    <row r="379" spans="18:18" x14ac:dyDescent="0.2">
      <c r="R379" s="53"/>
    </row>
    <row r="380" spans="18:18" x14ac:dyDescent="0.2">
      <c r="R380" s="53"/>
    </row>
    <row r="381" spans="18:18" x14ac:dyDescent="0.2">
      <c r="R381" s="53"/>
    </row>
    <row r="382" spans="18:18" x14ac:dyDescent="0.2">
      <c r="R382" s="53"/>
    </row>
    <row r="383" spans="18:18" x14ac:dyDescent="0.2">
      <c r="R383" s="53"/>
    </row>
    <row r="384" spans="18:18" x14ac:dyDescent="0.2">
      <c r="R384" s="53"/>
    </row>
    <row r="385" spans="18:18" x14ac:dyDescent="0.2">
      <c r="R385" s="53"/>
    </row>
    <row r="386" spans="18:18" x14ac:dyDescent="0.2">
      <c r="R386" s="53"/>
    </row>
    <row r="387" spans="18:18" x14ac:dyDescent="0.2">
      <c r="R387" s="53"/>
    </row>
    <row r="388" spans="18:18" x14ac:dyDescent="0.2">
      <c r="R388" s="53"/>
    </row>
    <row r="389" spans="18:18" x14ac:dyDescent="0.2">
      <c r="R389" s="53"/>
    </row>
    <row r="390" spans="18:18" x14ac:dyDescent="0.2">
      <c r="R390" s="53"/>
    </row>
    <row r="391" spans="18:18" x14ac:dyDescent="0.2">
      <c r="R391" s="53"/>
    </row>
    <row r="392" spans="18:18" x14ac:dyDescent="0.2">
      <c r="R392" s="53"/>
    </row>
    <row r="393" spans="18:18" x14ac:dyDescent="0.2">
      <c r="R393" s="53"/>
    </row>
    <row r="394" spans="18:18" x14ac:dyDescent="0.2">
      <c r="R394" s="53"/>
    </row>
    <row r="395" spans="18:18" x14ac:dyDescent="0.2">
      <c r="R395" s="53"/>
    </row>
    <row r="396" spans="18:18" x14ac:dyDescent="0.2">
      <c r="R396" s="53"/>
    </row>
    <row r="397" spans="18:18" x14ac:dyDescent="0.2">
      <c r="R397" s="53"/>
    </row>
    <row r="398" spans="18:18" x14ac:dyDescent="0.2">
      <c r="R398" s="53"/>
    </row>
    <row r="399" spans="18:18" x14ac:dyDescent="0.2">
      <c r="R399" s="53"/>
    </row>
    <row r="400" spans="18:18" x14ac:dyDescent="0.2">
      <c r="R400" s="53"/>
    </row>
    <row r="401" spans="18:18" x14ac:dyDescent="0.2">
      <c r="R401" s="53"/>
    </row>
    <row r="402" spans="18:18" x14ac:dyDescent="0.2">
      <c r="R402" s="53"/>
    </row>
    <row r="403" spans="18:18" x14ac:dyDescent="0.2">
      <c r="R403" s="53"/>
    </row>
    <row r="404" spans="18:18" x14ac:dyDescent="0.2">
      <c r="R404" s="53"/>
    </row>
    <row r="405" spans="18:18" x14ac:dyDescent="0.2">
      <c r="R405" s="53"/>
    </row>
    <row r="406" spans="18:18" x14ac:dyDescent="0.2">
      <c r="R406" s="53"/>
    </row>
    <row r="407" spans="18:18" x14ac:dyDescent="0.2">
      <c r="R407" s="53"/>
    </row>
    <row r="408" spans="18:18" x14ac:dyDescent="0.2">
      <c r="R408" s="53"/>
    </row>
    <row r="409" spans="18:18" x14ac:dyDescent="0.2">
      <c r="R409" s="53"/>
    </row>
    <row r="410" spans="18:18" x14ac:dyDescent="0.2">
      <c r="R410" s="53"/>
    </row>
    <row r="411" spans="18:18" x14ac:dyDescent="0.2">
      <c r="R411" s="53"/>
    </row>
    <row r="412" spans="18:18" x14ac:dyDescent="0.2">
      <c r="R412" s="53"/>
    </row>
    <row r="413" spans="18:18" x14ac:dyDescent="0.2">
      <c r="R413" s="53"/>
    </row>
    <row r="414" spans="18:18" x14ac:dyDescent="0.2">
      <c r="R414" s="53"/>
    </row>
    <row r="415" spans="18:18" x14ac:dyDescent="0.2">
      <c r="R415" s="53"/>
    </row>
    <row r="416" spans="18:18" x14ac:dyDescent="0.2">
      <c r="R416" s="53"/>
    </row>
    <row r="417" spans="18:18" x14ac:dyDescent="0.2">
      <c r="R417" s="53"/>
    </row>
    <row r="418" spans="18:18" x14ac:dyDescent="0.2">
      <c r="R418" s="53"/>
    </row>
    <row r="419" spans="18:18" x14ac:dyDescent="0.2">
      <c r="R419" s="53"/>
    </row>
    <row r="420" spans="18:18" x14ac:dyDescent="0.2">
      <c r="R420" s="53"/>
    </row>
    <row r="421" spans="18:18" x14ac:dyDescent="0.2">
      <c r="R421" s="53"/>
    </row>
    <row r="422" spans="18:18" x14ac:dyDescent="0.2">
      <c r="R422" s="53"/>
    </row>
    <row r="423" spans="18:18" x14ac:dyDescent="0.2">
      <c r="R423" s="53"/>
    </row>
    <row r="424" spans="18:18" x14ac:dyDescent="0.2">
      <c r="R424" s="53"/>
    </row>
    <row r="425" spans="18:18" x14ac:dyDescent="0.2">
      <c r="R425" s="53"/>
    </row>
    <row r="426" spans="18:18" x14ac:dyDescent="0.2">
      <c r="R426" s="53"/>
    </row>
    <row r="427" spans="18:18" x14ac:dyDescent="0.2">
      <c r="R427" s="53"/>
    </row>
    <row r="428" spans="18:18" x14ac:dyDescent="0.2">
      <c r="R428" s="53"/>
    </row>
    <row r="429" spans="18:18" x14ac:dyDescent="0.2">
      <c r="R429" s="53"/>
    </row>
    <row r="430" spans="18:18" x14ac:dyDescent="0.2">
      <c r="R430" s="53"/>
    </row>
    <row r="431" spans="18:18" x14ac:dyDescent="0.2">
      <c r="R431" s="53"/>
    </row>
    <row r="432" spans="18:18" x14ac:dyDescent="0.2">
      <c r="R432" s="53"/>
    </row>
    <row r="433" spans="18:18" x14ac:dyDescent="0.2">
      <c r="R433" s="53"/>
    </row>
    <row r="434" spans="18:18" x14ac:dyDescent="0.2">
      <c r="R434" s="53"/>
    </row>
    <row r="435" spans="18:18" x14ac:dyDescent="0.2">
      <c r="R435" s="53"/>
    </row>
    <row r="436" spans="18:18" x14ac:dyDescent="0.2">
      <c r="R436" s="53"/>
    </row>
    <row r="437" spans="18:18" x14ac:dyDescent="0.2">
      <c r="R437" s="53"/>
    </row>
    <row r="438" spans="18:18" x14ac:dyDescent="0.2">
      <c r="R438" s="53"/>
    </row>
    <row r="439" spans="18:18" x14ac:dyDescent="0.2">
      <c r="R439" s="53"/>
    </row>
    <row r="440" spans="18:18" x14ac:dyDescent="0.2">
      <c r="R440" s="53"/>
    </row>
    <row r="441" spans="18:18" x14ac:dyDescent="0.2">
      <c r="R441" s="53"/>
    </row>
    <row r="442" spans="18:18" x14ac:dyDescent="0.2">
      <c r="R442" s="53"/>
    </row>
    <row r="443" spans="18:18" x14ac:dyDescent="0.2">
      <c r="R443" s="53"/>
    </row>
    <row r="444" spans="18:18" x14ac:dyDescent="0.2">
      <c r="R444" s="53"/>
    </row>
    <row r="445" spans="18:18" x14ac:dyDescent="0.2">
      <c r="R445" s="53"/>
    </row>
    <row r="446" spans="18:18" x14ac:dyDescent="0.2">
      <c r="R446" s="53"/>
    </row>
    <row r="447" spans="18:18" x14ac:dyDescent="0.2">
      <c r="R447" s="53"/>
    </row>
    <row r="448" spans="18:18" x14ac:dyDescent="0.2">
      <c r="R448" s="53"/>
    </row>
    <row r="449" spans="18:18" x14ac:dyDescent="0.2">
      <c r="R449" s="53"/>
    </row>
    <row r="450" spans="18:18" x14ac:dyDescent="0.2">
      <c r="R450" s="53"/>
    </row>
    <row r="451" spans="18:18" x14ac:dyDescent="0.2">
      <c r="R451" s="53"/>
    </row>
    <row r="452" spans="18:18" x14ac:dyDescent="0.2">
      <c r="R452" s="53"/>
    </row>
    <row r="453" spans="18:18" x14ac:dyDescent="0.2">
      <c r="R453" s="53"/>
    </row>
    <row r="454" spans="18:18" x14ac:dyDescent="0.2">
      <c r="R454" s="53"/>
    </row>
    <row r="455" spans="18:18" x14ac:dyDescent="0.2">
      <c r="R455" s="53"/>
    </row>
    <row r="456" spans="18:18" x14ac:dyDescent="0.2">
      <c r="R456" s="53"/>
    </row>
    <row r="457" spans="18:18" x14ac:dyDescent="0.2">
      <c r="R457" s="53"/>
    </row>
    <row r="458" spans="18:18" x14ac:dyDescent="0.2">
      <c r="R458" s="53"/>
    </row>
    <row r="459" spans="18:18" x14ac:dyDescent="0.2">
      <c r="R459" s="53"/>
    </row>
    <row r="460" spans="18:18" x14ac:dyDescent="0.2">
      <c r="R460" s="53"/>
    </row>
    <row r="461" spans="18:18" x14ac:dyDescent="0.2">
      <c r="R461" s="53"/>
    </row>
    <row r="462" spans="18:18" x14ac:dyDescent="0.2">
      <c r="R462" s="53"/>
    </row>
    <row r="463" spans="18:18" x14ac:dyDescent="0.2">
      <c r="R463" s="53"/>
    </row>
    <row r="464" spans="18:18" x14ac:dyDescent="0.2">
      <c r="R464" s="53"/>
    </row>
    <row r="465" spans="18:18" x14ac:dyDescent="0.2">
      <c r="R465" s="53"/>
    </row>
    <row r="466" spans="18:18" x14ac:dyDescent="0.2">
      <c r="R466" s="53"/>
    </row>
    <row r="467" spans="18:18" x14ac:dyDescent="0.2">
      <c r="R467" s="53"/>
    </row>
    <row r="468" spans="18:18" x14ac:dyDescent="0.2">
      <c r="R468" s="53"/>
    </row>
    <row r="469" spans="18:18" x14ac:dyDescent="0.2">
      <c r="R469" s="53"/>
    </row>
    <row r="470" spans="18:18" x14ac:dyDescent="0.2">
      <c r="R470" s="53"/>
    </row>
    <row r="471" spans="18:18" x14ac:dyDescent="0.2">
      <c r="R471" s="53"/>
    </row>
    <row r="472" spans="18:18" x14ac:dyDescent="0.2">
      <c r="R472" s="53"/>
    </row>
    <row r="473" spans="18:18" x14ac:dyDescent="0.2">
      <c r="R473" s="53"/>
    </row>
    <row r="474" spans="18:18" x14ac:dyDescent="0.2">
      <c r="R474" s="53"/>
    </row>
    <row r="475" spans="18:18" x14ac:dyDescent="0.2">
      <c r="R475" s="53"/>
    </row>
    <row r="476" spans="18:18" x14ac:dyDescent="0.2">
      <c r="R476" s="53"/>
    </row>
    <row r="477" spans="18:18" x14ac:dyDescent="0.2">
      <c r="R477" s="53"/>
    </row>
    <row r="478" spans="18:18" x14ac:dyDescent="0.2">
      <c r="R478" s="53"/>
    </row>
    <row r="479" spans="18:18" x14ac:dyDescent="0.2">
      <c r="R479" s="53"/>
    </row>
    <row r="480" spans="18:18" x14ac:dyDescent="0.2">
      <c r="R480" s="53"/>
    </row>
    <row r="481" spans="18:18" x14ac:dyDescent="0.2">
      <c r="R481" s="53"/>
    </row>
    <row r="482" spans="18:18" x14ac:dyDescent="0.2">
      <c r="R482" s="53"/>
    </row>
    <row r="483" spans="18:18" x14ac:dyDescent="0.2">
      <c r="R483" s="53"/>
    </row>
    <row r="484" spans="18:18" x14ac:dyDescent="0.2">
      <c r="R484" s="53"/>
    </row>
    <row r="485" spans="18:18" x14ac:dyDescent="0.2">
      <c r="R485" s="53"/>
    </row>
    <row r="486" spans="18:18" x14ac:dyDescent="0.2">
      <c r="R486" s="53"/>
    </row>
    <row r="487" spans="18:18" x14ac:dyDescent="0.2">
      <c r="R487" s="53"/>
    </row>
    <row r="488" spans="18:18" x14ac:dyDescent="0.2">
      <c r="R488" s="53"/>
    </row>
    <row r="489" spans="18:18" x14ac:dyDescent="0.2">
      <c r="R489" s="53"/>
    </row>
    <row r="490" spans="18:18" x14ac:dyDescent="0.2">
      <c r="R490" s="53"/>
    </row>
    <row r="491" spans="18:18" x14ac:dyDescent="0.2">
      <c r="R491" s="53"/>
    </row>
    <row r="492" spans="18:18" x14ac:dyDescent="0.2">
      <c r="R492" s="53"/>
    </row>
    <row r="493" spans="18:18" x14ac:dyDescent="0.2">
      <c r="R493" s="53"/>
    </row>
    <row r="494" spans="18:18" x14ac:dyDescent="0.2">
      <c r="R494" s="53"/>
    </row>
    <row r="495" spans="18:18" x14ac:dyDescent="0.2">
      <c r="R495" s="53"/>
    </row>
    <row r="496" spans="18:18" x14ac:dyDescent="0.2">
      <c r="R496" s="53"/>
    </row>
    <row r="497" spans="18:18" x14ac:dyDescent="0.2">
      <c r="R497" s="53"/>
    </row>
    <row r="498" spans="18:18" x14ac:dyDescent="0.2">
      <c r="R498" s="53"/>
    </row>
    <row r="499" spans="18:18" x14ac:dyDescent="0.2">
      <c r="R499" s="53"/>
    </row>
    <row r="500" spans="18:18" x14ac:dyDescent="0.2">
      <c r="R500" s="53"/>
    </row>
    <row r="501" spans="18:18" x14ac:dyDescent="0.2">
      <c r="R501" s="53"/>
    </row>
    <row r="502" spans="18:18" x14ac:dyDescent="0.2">
      <c r="R502" s="53"/>
    </row>
    <row r="503" spans="18:18" x14ac:dyDescent="0.2">
      <c r="R503" s="53"/>
    </row>
    <row r="504" spans="18:18" x14ac:dyDescent="0.2">
      <c r="R504" s="53"/>
    </row>
    <row r="505" spans="18:18" x14ac:dyDescent="0.2">
      <c r="R505" s="53"/>
    </row>
    <row r="506" spans="18:18" x14ac:dyDescent="0.2">
      <c r="R506" s="53"/>
    </row>
    <row r="507" spans="18:18" x14ac:dyDescent="0.2">
      <c r="R507" s="53"/>
    </row>
    <row r="508" spans="18:18" x14ac:dyDescent="0.2">
      <c r="R508" s="53"/>
    </row>
    <row r="509" spans="18:18" x14ac:dyDescent="0.2">
      <c r="R509" s="53"/>
    </row>
    <row r="510" spans="18:18" x14ac:dyDescent="0.2">
      <c r="R510" s="53"/>
    </row>
    <row r="511" spans="18:18" x14ac:dyDescent="0.2">
      <c r="R511" s="53"/>
    </row>
    <row r="512" spans="18:18" x14ac:dyDescent="0.2">
      <c r="R512" s="53"/>
    </row>
    <row r="513" spans="18:18" x14ac:dyDescent="0.2">
      <c r="R513" s="53"/>
    </row>
    <row r="514" spans="18:18" x14ac:dyDescent="0.2">
      <c r="R514" s="53"/>
    </row>
    <row r="515" spans="18:18" x14ac:dyDescent="0.2">
      <c r="R515" s="53"/>
    </row>
    <row r="516" spans="18:18" x14ac:dyDescent="0.2">
      <c r="R516" s="53"/>
    </row>
    <row r="517" spans="18:18" x14ac:dyDescent="0.2">
      <c r="R517" s="53"/>
    </row>
    <row r="518" spans="18:18" x14ac:dyDescent="0.2">
      <c r="R518" s="53"/>
    </row>
    <row r="519" spans="18:18" x14ac:dyDescent="0.2">
      <c r="R519" s="53"/>
    </row>
    <row r="520" spans="18:18" x14ac:dyDescent="0.2">
      <c r="R520" s="53"/>
    </row>
    <row r="521" spans="18:18" x14ac:dyDescent="0.2">
      <c r="R521" s="53"/>
    </row>
    <row r="522" spans="18:18" x14ac:dyDescent="0.2">
      <c r="R522" s="53"/>
    </row>
    <row r="523" spans="18:18" x14ac:dyDescent="0.2">
      <c r="R523" s="53"/>
    </row>
    <row r="524" spans="18:18" x14ac:dyDescent="0.2">
      <c r="R524" s="53"/>
    </row>
    <row r="525" spans="18:18" x14ac:dyDescent="0.2">
      <c r="R525" s="53"/>
    </row>
    <row r="526" spans="18:18" x14ac:dyDescent="0.2">
      <c r="R526" s="53"/>
    </row>
    <row r="527" spans="18:18" x14ac:dyDescent="0.2">
      <c r="R527" s="53"/>
    </row>
    <row r="528" spans="18:18" x14ac:dyDescent="0.2">
      <c r="R528" s="53"/>
    </row>
    <row r="529" spans="18:18" x14ac:dyDescent="0.2">
      <c r="R529" s="53"/>
    </row>
    <row r="530" spans="18:18" x14ac:dyDescent="0.2">
      <c r="R530" s="53"/>
    </row>
    <row r="531" spans="18:18" x14ac:dyDescent="0.2">
      <c r="R531" s="53"/>
    </row>
    <row r="532" spans="18:18" x14ac:dyDescent="0.2">
      <c r="R532" s="53"/>
    </row>
    <row r="533" spans="18:18" x14ac:dyDescent="0.2">
      <c r="R533" s="53"/>
    </row>
    <row r="534" spans="18:18" x14ac:dyDescent="0.2">
      <c r="R534" s="53"/>
    </row>
    <row r="535" spans="18:18" x14ac:dyDescent="0.2">
      <c r="R535" s="53"/>
    </row>
    <row r="536" spans="18:18" x14ac:dyDescent="0.2">
      <c r="R536" s="53"/>
    </row>
    <row r="537" spans="18:18" x14ac:dyDescent="0.2">
      <c r="R537" s="53"/>
    </row>
    <row r="538" spans="18:18" x14ac:dyDescent="0.2">
      <c r="R538" s="53"/>
    </row>
    <row r="539" spans="18:18" x14ac:dyDescent="0.2">
      <c r="R539" s="53"/>
    </row>
    <row r="540" spans="18:18" x14ac:dyDescent="0.2">
      <c r="R540" s="53"/>
    </row>
    <row r="541" spans="18:18" x14ac:dyDescent="0.2">
      <c r="R541" s="53"/>
    </row>
    <row r="542" spans="18:18" x14ac:dyDescent="0.2">
      <c r="R542" s="53"/>
    </row>
    <row r="543" spans="18:18" x14ac:dyDescent="0.2">
      <c r="R543" s="53"/>
    </row>
    <row r="544" spans="18:18" x14ac:dyDescent="0.2">
      <c r="R544" s="53"/>
    </row>
    <row r="545" spans="18:18" x14ac:dyDescent="0.2">
      <c r="R545" s="53"/>
    </row>
    <row r="546" spans="18:18" x14ac:dyDescent="0.2">
      <c r="R546" s="53"/>
    </row>
    <row r="547" spans="18:18" x14ac:dyDescent="0.2">
      <c r="R547" s="53"/>
    </row>
    <row r="548" spans="18:18" x14ac:dyDescent="0.2">
      <c r="R548" s="53"/>
    </row>
    <row r="549" spans="18:18" x14ac:dyDescent="0.2">
      <c r="R549" s="53"/>
    </row>
    <row r="550" spans="18:18" x14ac:dyDescent="0.2">
      <c r="R550" s="53"/>
    </row>
    <row r="551" spans="18:18" x14ac:dyDescent="0.2">
      <c r="R551" s="53"/>
    </row>
    <row r="552" spans="18:18" x14ac:dyDescent="0.2">
      <c r="R552" s="53"/>
    </row>
    <row r="553" spans="18:18" x14ac:dyDescent="0.2">
      <c r="R553" s="53"/>
    </row>
    <row r="554" spans="18:18" x14ac:dyDescent="0.2">
      <c r="R554" s="53"/>
    </row>
    <row r="555" spans="18:18" x14ac:dyDescent="0.2">
      <c r="R555" s="53"/>
    </row>
    <row r="556" spans="18:18" x14ac:dyDescent="0.2">
      <c r="R556" s="53"/>
    </row>
    <row r="557" spans="18:18" x14ac:dyDescent="0.2">
      <c r="R557" s="53"/>
    </row>
    <row r="558" spans="18:18" x14ac:dyDescent="0.2">
      <c r="R558" s="53"/>
    </row>
    <row r="559" spans="18:18" x14ac:dyDescent="0.2">
      <c r="R559" s="53"/>
    </row>
    <row r="560" spans="18:18" x14ac:dyDescent="0.2">
      <c r="R560" s="53"/>
    </row>
    <row r="561" spans="18:18" x14ac:dyDescent="0.2">
      <c r="R561" s="53"/>
    </row>
    <row r="562" spans="18:18" x14ac:dyDescent="0.2">
      <c r="R562" s="53"/>
    </row>
    <row r="563" spans="18:18" x14ac:dyDescent="0.2">
      <c r="R563" s="53"/>
    </row>
    <row r="564" spans="18:18" x14ac:dyDescent="0.2">
      <c r="R564" s="53"/>
    </row>
    <row r="565" spans="18:18" x14ac:dyDescent="0.2">
      <c r="R565" s="53"/>
    </row>
    <row r="566" spans="18:18" x14ac:dyDescent="0.2">
      <c r="R566" s="53"/>
    </row>
    <row r="567" spans="18:18" x14ac:dyDescent="0.2">
      <c r="R567" s="53"/>
    </row>
    <row r="568" spans="18:18" x14ac:dyDescent="0.2">
      <c r="R568" s="53"/>
    </row>
    <row r="569" spans="18:18" x14ac:dyDescent="0.2">
      <c r="R569" s="53"/>
    </row>
    <row r="570" spans="18:18" x14ac:dyDescent="0.2">
      <c r="R570" s="53"/>
    </row>
    <row r="571" spans="18:18" x14ac:dyDescent="0.2">
      <c r="R571" s="53"/>
    </row>
    <row r="572" spans="18:18" x14ac:dyDescent="0.2">
      <c r="R572" s="53"/>
    </row>
    <row r="573" spans="18:18" x14ac:dyDescent="0.2">
      <c r="R573" s="53"/>
    </row>
    <row r="574" spans="18:18" x14ac:dyDescent="0.2">
      <c r="R574" s="53"/>
    </row>
    <row r="575" spans="18:18" x14ac:dyDescent="0.2">
      <c r="R575" s="53"/>
    </row>
    <row r="576" spans="18:18" x14ac:dyDescent="0.2">
      <c r="R576" s="53"/>
    </row>
    <row r="577" spans="18:18" x14ac:dyDescent="0.2">
      <c r="R577" s="53"/>
    </row>
    <row r="578" spans="18:18" x14ac:dyDescent="0.2">
      <c r="R578" s="53"/>
    </row>
    <row r="579" spans="18:18" x14ac:dyDescent="0.2">
      <c r="R579" s="53"/>
    </row>
    <row r="580" spans="18:18" x14ac:dyDescent="0.2">
      <c r="R580" s="53"/>
    </row>
    <row r="581" spans="18:18" x14ac:dyDescent="0.2">
      <c r="R581" s="53"/>
    </row>
    <row r="582" spans="18:18" x14ac:dyDescent="0.2">
      <c r="R582" s="53"/>
    </row>
    <row r="583" spans="18:18" x14ac:dyDescent="0.2">
      <c r="R583" s="53"/>
    </row>
    <row r="584" spans="18:18" x14ac:dyDescent="0.2">
      <c r="R584" s="53"/>
    </row>
    <row r="585" spans="18:18" x14ac:dyDescent="0.2">
      <c r="R585" s="53"/>
    </row>
    <row r="586" spans="18:18" x14ac:dyDescent="0.2">
      <c r="R586" s="53"/>
    </row>
    <row r="587" spans="18:18" x14ac:dyDescent="0.2">
      <c r="R587" s="53"/>
    </row>
    <row r="588" spans="18:18" x14ac:dyDescent="0.2">
      <c r="R588" s="53"/>
    </row>
    <row r="589" spans="18:18" x14ac:dyDescent="0.2">
      <c r="R589" s="53"/>
    </row>
    <row r="590" spans="18:18" x14ac:dyDescent="0.2">
      <c r="R590" s="53"/>
    </row>
    <row r="591" spans="18:18" x14ac:dyDescent="0.2">
      <c r="R591" s="53"/>
    </row>
    <row r="592" spans="18:18" x14ac:dyDescent="0.2">
      <c r="R592" s="53"/>
    </row>
    <row r="593" spans="18:18" x14ac:dyDescent="0.2">
      <c r="R593" s="53"/>
    </row>
    <row r="594" spans="18:18" x14ac:dyDescent="0.2">
      <c r="R594" s="53"/>
    </row>
    <row r="595" spans="18:18" x14ac:dyDescent="0.2">
      <c r="R595" s="53"/>
    </row>
    <row r="596" spans="18:18" x14ac:dyDescent="0.2">
      <c r="R596" s="53"/>
    </row>
    <row r="597" spans="18:18" x14ac:dyDescent="0.2">
      <c r="R597" s="53"/>
    </row>
    <row r="598" spans="18:18" x14ac:dyDescent="0.2">
      <c r="R598" s="53"/>
    </row>
    <row r="599" spans="18:18" x14ac:dyDescent="0.2">
      <c r="R599" s="53"/>
    </row>
    <row r="600" spans="18:18" x14ac:dyDescent="0.2">
      <c r="R600" s="53"/>
    </row>
    <row r="601" spans="18:18" x14ac:dyDescent="0.2">
      <c r="R601" s="53"/>
    </row>
    <row r="602" spans="18:18" x14ac:dyDescent="0.2">
      <c r="R602" s="53"/>
    </row>
    <row r="603" spans="18:18" x14ac:dyDescent="0.2">
      <c r="R603" s="53"/>
    </row>
    <row r="604" spans="18:18" x14ac:dyDescent="0.2">
      <c r="R604" s="53"/>
    </row>
    <row r="605" spans="18:18" x14ac:dyDescent="0.2">
      <c r="R605" s="53"/>
    </row>
    <row r="606" spans="18:18" x14ac:dyDescent="0.2">
      <c r="R606" s="53"/>
    </row>
    <row r="607" spans="18:18" x14ac:dyDescent="0.2">
      <c r="R607" s="53"/>
    </row>
    <row r="608" spans="18:18" x14ac:dyDescent="0.2">
      <c r="R608" s="53"/>
    </row>
    <row r="609" spans="18:18" x14ac:dyDescent="0.2">
      <c r="R609" s="53"/>
    </row>
    <row r="610" spans="18:18" x14ac:dyDescent="0.2">
      <c r="R610" s="53"/>
    </row>
    <row r="611" spans="18:18" x14ac:dyDescent="0.2">
      <c r="R611" s="53"/>
    </row>
    <row r="612" spans="18:18" x14ac:dyDescent="0.2">
      <c r="R612" s="53"/>
    </row>
    <row r="613" spans="18:18" x14ac:dyDescent="0.2">
      <c r="R613" s="53"/>
    </row>
    <row r="614" spans="18:18" x14ac:dyDescent="0.2">
      <c r="R614" s="53"/>
    </row>
    <row r="615" spans="18:18" x14ac:dyDescent="0.2">
      <c r="R615" s="53"/>
    </row>
    <row r="616" spans="18:18" x14ac:dyDescent="0.2">
      <c r="R616" s="53"/>
    </row>
    <row r="617" spans="18:18" x14ac:dyDescent="0.2">
      <c r="R617" s="53"/>
    </row>
    <row r="618" spans="18:18" x14ac:dyDescent="0.2">
      <c r="R618" s="53"/>
    </row>
    <row r="619" spans="18:18" x14ac:dyDescent="0.2">
      <c r="R619" s="53"/>
    </row>
    <row r="620" spans="18:18" x14ac:dyDescent="0.2">
      <c r="R620" s="53"/>
    </row>
    <row r="621" spans="18:18" x14ac:dyDescent="0.2">
      <c r="R621" s="53"/>
    </row>
    <row r="622" spans="18:18" x14ac:dyDescent="0.2">
      <c r="R622" s="53"/>
    </row>
    <row r="623" spans="18:18" x14ac:dyDescent="0.2">
      <c r="R623" s="53"/>
    </row>
    <row r="624" spans="18:18" x14ac:dyDescent="0.2">
      <c r="R624" s="53"/>
    </row>
    <row r="625" spans="18:18" x14ac:dyDescent="0.2">
      <c r="R625" s="53"/>
    </row>
    <row r="626" spans="18:18" x14ac:dyDescent="0.2">
      <c r="R626" s="53"/>
    </row>
    <row r="627" spans="18:18" x14ac:dyDescent="0.2">
      <c r="R627" s="53"/>
    </row>
    <row r="628" spans="18:18" x14ac:dyDescent="0.2">
      <c r="R628" s="53"/>
    </row>
    <row r="629" spans="18:18" x14ac:dyDescent="0.2">
      <c r="R629" s="53"/>
    </row>
    <row r="630" spans="18:18" x14ac:dyDescent="0.2">
      <c r="R630" s="53"/>
    </row>
    <row r="631" spans="18:18" x14ac:dyDescent="0.2">
      <c r="R631" s="53"/>
    </row>
    <row r="632" spans="18:18" x14ac:dyDescent="0.2">
      <c r="R632" s="53"/>
    </row>
    <row r="633" spans="18:18" x14ac:dyDescent="0.2">
      <c r="R633" s="53"/>
    </row>
    <row r="634" spans="18:18" x14ac:dyDescent="0.2">
      <c r="R634" s="53"/>
    </row>
    <row r="635" spans="18:18" x14ac:dyDescent="0.2">
      <c r="R635" s="53"/>
    </row>
    <row r="636" spans="18:18" x14ac:dyDescent="0.2">
      <c r="R636" s="53"/>
    </row>
    <row r="637" spans="18:18" x14ac:dyDescent="0.2">
      <c r="R637" s="53"/>
    </row>
    <row r="638" spans="18:18" x14ac:dyDescent="0.2">
      <c r="R638" s="53"/>
    </row>
    <row r="639" spans="18:18" x14ac:dyDescent="0.2">
      <c r="R639" s="53"/>
    </row>
    <row r="640" spans="18:18" x14ac:dyDescent="0.2">
      <c r="R640" s="53"/>
    </row>
    <row r="641" spans="18:18" x14ac:dyDescent="0.2">
      <c r="R641" s="53"/>
    </row>
    <row r="642" spans="18:18" x14ac:dyDescent="0.2">
      <c r="R642" s="53"/>
    </row>
    <row r="643" spans="18:18" x14ac:dyDescent="0.2">
      <c r="R643" s="53"/>
    </row>
    <row r="644" spans="18:18" x14ac:dyDescent="0.2">
      <c r="R644" s="53"/>
    </row>
    <row r="645" spans="18:18" x14ac:dyDescent="0.2">
      <c r="R645" s="53"/>
    </row>
    <row r="646" spans="18:18" x14ac:dyDescent="0.2">
      <c r="R646" s="53"/>
    </row>
    <row r="647" spans="18:18" x14ac:dyDescent="0.2">
      <c r="R647" s="53"/>
    </row>
    <row r="648" spans="18:18" x14ac:dyDescent="0.2">
      <c r="R648" s="53"/>
    </row>
    <row r="649" spans="18:18" x14ac:dyDescent="0.2">
      <c r="R649" s="53"/>
    </row>
    <row r="650" spans="18:18" x14ac:dyDescent="0.2">
      <c r="R650" s="53"/>
    </row>
    <row r="651" spans="18:18" x14ac:dyDescent="0.2">
      <c r="R651" s="53"/>
    </row>
    <row r="652" spans="18:18" x14ac:dyDescent="0.2">
      <c r="R652" s="53"/>
    </row>
    <row r="653" spans="18:18" x14ac:dyDescent="0.2">
      <c r="R653" s="53"/>
    </row>
    <row r="654" spans="18:18" x14ac:dyDescent="0.2">
      <c r="R654" s="53"/>
    </row>
    <row r="655" spans="18:18" x14ac:dyDescent="0.2">
      <c r="R655" s="53"/>
    </row>
    <row r="656" spans="18:18" x14ac:dyDescent="0.2">
      <c r="R656" s="53"/>
    </row>
    <row r="657" spans="18:18" x14ac:dyDescent="0.2">
      <c r="R657" s="53"/>
    </row>
    <row r="658" spans="18:18" x14ac:dyDescent="0.2">
      <c r="R658" s="53"/>
    </row>
    <row r="659" spans="18:18" x14ac:dyDescent="0.2">
      <c r="R659" s="53"/>
    </row>
    <row r="660" spans="18:18" x14ac:dyDescent="0.2">
      <c r="R660" s="53"/>
    </row>
    <row r="661" spans="18:18" x14ac:dyDescent="0.2">
      <c r="R661" s="53"/>
    </row>
  </sheetData>
  <customSheetViews>
    <customSheetView guid="{81E5D7E7-16ED-4014-84DC-4F821D3604F8}" showPageBreaks="1" showGridLines="0" printArea="1" view="pageBreakPreview">
      <pane ySplit="4" topLeftCell="A66" activePane="bottomLeft" state="frozen"/>
      <selection pane="bottomLeft" activeCell="J36" sqref="J36"/>
      <rowBreaks count="1" manualBreakCount="1">
        <brk id="45" min="1" max="22" man="1"/>
      </rowBreaks>
      <pageMargins left="0" right="0" top="0" bottom="0" header="0" footer="0"/>
      <headerFooter alignWithMargins="0"/>
    </customSheetView>
  </customSheetViews>
  <mergeCells count="10">
    <mergeCell ref="V3:V4"/>
    <mergeCell ref="R3:S3"/>
    <mergeCell ref="T3:U3"/>
    <mergeCell ref="A48:V48"/>
    <mergeCell ref="A1:V1"/>
    <mergeCell ref="A3:A4"/>
    <mergeCell ref="B3:B4"/>
    <mergeCell ref="C3:J3"/>
    <mergeCell ref="K3:K4"/>
    <mergeCell ref="L3:Q3"/>
  </mergeCells>
  <pageMargins left="0.98425196850393704" right="0" top="0.78740157480314965" bottom="0" header="0.31496062992125984" footer="0"/>
  <pageSetup orientation="portrait" r:id="rId1"/>
  <headerFooter alignWithMargins="0"/>
  <rowBreaks count="1" manualBreakCount="1">
    <brk id="46" max="21"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7E4FA-A558-4B2C-87B9-B07CB2D51FD5}">
  <dimension ref="A1:R54"/>
  <sheetViews>
    <sheetView showGridLines="0" zoomScale="85" zoomScaleNormal="85" zoomScaleSheetLayoutView="110" workbookViewId="0">
      <selection sqref="A1:R1"/>
    </sheetView>
  </sheetViews>
  <sheetFormatPr defaultColWidth="9.140625" defaultRowHeight="15" x14ac:dyDescent="0.2"/>
  <cols>
    <col min="1" max="1" width="25.7109375" style="272" customWidth="1"/>
    <col min="2" max="2" width="8.5703125" style="272" customWidth="1"/>
    <col min="3" max="17" width="10.7109375" style="272" customWidth="1"/>
    <col min="18" max="18" width="10.7109375" style="273" customWidth="1"/>
    <col min="19" max="16384" width="9.140625" style="272"/>
  </cols>
  <sheetData>
    <row r="1" spans="1:18" ht="20.100000000000001" customHeight="1" thickBot="1" x14ac:dyDescent="0.25">
      <c r="A1" s="398" t="s">
        <v>366</v>
      </c>
      <c r="B1" s="398"/>
      <c r="C1" s="398"/>
      <c r="D1" s="398"/>
      <c r="E1" s="398"/>
      <c r="F1" s="398"/>
      <c r="G1" s="398"/>
      <c r="H1" s="398"/>
      <c r="I1" s="398"/>
      <c r="J1" s="398"/>
      <c r="K1" s="398"/>
      <c r="L1" s="398"/>
      <c r="M1" s="398"/>
      <c r="N1" s="398"/>
      <c r="O1" s="398"/>
      <c r="P1" s="398"/>
      <c r="Q1" s="398"/>
      <c r="R1" s="398"/>
    </row>
    <row r="2" spans="1:18" ht="20.100000000000001" customHeight="1" thickBot="1" x14ac:dyDescent="0.35">
      <c r="A2" s="336"/>
      <c r="B2" s="337" t="s">
        <v>23</v>
      </c>
      <c r="C2" s="337">
        <v>1960</v>
      </c>
      <c r="D2" s="337">
        <v>1970</v>
      </c>
      <c r="E2" s="337">
        <v>1980</v>
      </c>
      <c r="F2" s="337">
        <v>1990</v>
      </c>
      <c r="G2" s="337">
        <v>2000</v>
      </c>
      <c r="H2" s="337">
        <v>2010</v>
      </c>
      <c r="I2" s="337">
        <v>2014</v>
      </c>
      <c r="J2" s="337">
        <v>2015</v>
      </c>
      <c r="K2" s="337">
        <v>2016</v>
      </c>
      <c r="L2" s="337">
        <v>2017</v>
      </c>
      <c r="M2" s="337">
        <v>2018</v>
      </c>
      <c r="N2" s="337">
        <v>2019</v>
      </c>
      <c r="O2" s="337">
        <v>2020</v>
      </c>
      <c r="P2" s="337">
        <v>2021</v>
      </c>
      <c r="Q2" s="337">
        <v>2022</v>
      </c>
      <c r="R2" s="337">
        <v>2023</v>
      </c>
    </row>
    <row r="3" spans="1:18" ht="20.100000000000001" customHeight="1" thickBot="1" x14ac:dyDescent="0.25">
      <c r="A3" s="405" t="s">
        <v>138</v>
      </c>
      <c r="B3" s="405"/>
      <c r="C3" s="405"/>
      <c r="D3" s="405"/>
      <c r="E3" s="405"/>
      <c r="F3" s="405"/>
      <c r="G3" s="405"/>
      <c r="H3" s="405"/>
      <c r="I3" s="405"/>
      <c r="J3" s="405"/>
      <c r="K3" s="405"/>
      <c r="L3" s="405"/>
      <c r="M3" s="405"/>
      <c r="N3" s="405"/>
      <c r="O3" s="405"/>
      <c r="P3" s="405"/>
      <c r="Q3" s="405"/>
      <c r="R3" s="405"/>
    </row>
    <row r="4" spans="1:18" ht="20.100000000000001" customHeight="1" thickBot="1" x14ac:dyDescent="0.25">
      <c r="A4" s="341" t="s">
        <v>3</v>
      </c>
      <c r="B4" s="297" t="s">
        <v>25</v>
      </c>
      <c r="C4" s="343">
        <v>3502</v>
      </c>
      <c r="D4" s="343">
        <v>7061</v>
      </c>
      <c r="E4" s="343">
        <v>8634</v>
      </c>
      <c r="F4" s="343">
        <v>22005</v>
      </c>
      <c r="G4" s="343">
        <v>36121</v>
      </c>
      <c r="H4" s="343">
        <v>55295</v>
      </c>
      <c r="I4" s="296">
        <v>61993</v>
      </c>
      <c r="J4" s="296">
        <v>64303</v>
      </c>
      <c r="K4" s="296">
        <v>66531</v>
      </c>
      <c r="L4" s="296">
        <v>68181</v>
      </c>
      <c r="M4" s="296">
        <v>70690</v>
      </c>
      <c r="N4" s="296">
        <v>73797</v>
      </c>
      <c r="O4" s="296">
        <v>76082</v>
      </c>
      <c r="P4" s="296">
        <v>78945</v>
      </c>
      <c r="Q4" s="296">
        <v>79608</v>
      </c>
      <c r="R4" s="296">
        <v>81006</v>
      </c>
    </row>
    <row r="5" spans="1:18" ht="20.100000000000001" customHeight="1" thickBot="1" x14ac:dyDescent="0.25">
      <c r="A5" s="338"/>
      <c r="B5" s="297" t="s">
        <v>26</v>
      </c>
      <c r="C5" s="340">
        <v>804</v>
      </c>
      <c r="D5" s="343">
        <v>2449</v>
      </c>
      <c r="E5" s="343">
        <v>3926</v>
      </c>
      <c r="F5" s="343">
        <v>10796</v>
      </c>
      <c r="G5" s="343">
        <v>17776</v>
      </c>
      <c r="H5" s="343">
        <v>28256</v>
      </c>
      <c r="I5" s="296">
        <v>31538</v>
      </c>
      <c r="J5" s="296">
        <v>32890</v>
      </c>
      <c r="K5" s="296">
        <v>33763</v>
      </c>
      <c r="L5" s="296">
        <v>34112</v>
      </c>
      <c r="M5" s="296">
        <v>35293</v>
      </c>
      <c r="N5" s="296">
        <v>36850</v>
      </c>
      <c r="O5" s="296">
        <v>37992</v>
      </c>
      <c r="P5" s="296">
        <v>39128</v>
      </c>
      <c r="Q5" s="296">
        <v>38960</v>
      </c>
      <c r="R5" s="296">
        <v>39108</v>
      </c>
    </row>
    <row r="6" spans="1:18" ht="20.100000000000001" customHeight="1" thickBot="1" x14ac:dyDescent="0.25">
      <c r="A6" s="341" t="s">
        <v>126</v>
      </c>
      <c r="B6" s="297" t="s">
        <v>25</v>
      </c>
      <c r="C6" s="343">
        <v>1861</v>
      </c>
      <c r="D6" s="343">
        <v>2310</v>
      </c>
      <c r="E6" s="340" t="s">
        <v>87</v>
      </c>
      <c r="F6" s="340" t="s">
        <v>87</v>
      </c>
      <c r="G6" s="340" t="s">
        <v>87</v>
      </c>
      <c r="H6" s="340" t="s">
        <v>87</v>
      </c>
      <c r="I6" s="297" t="s">
        <v>87</v>
      </c>
      <c r="J6" s="297" t="s">
        <v>87</v>
      </c>
      <c r="K6" s="297" t="s">
        <v>87</v>
      </c>
      <c r="L6" s="297" t="s">
        <v>87</v>
      </c>
      <c r="M6" s="297" t="s">
        <v>87</v>
      </c>
      <c r="N6" s="297" t="s">
        <v>87</v>
      </c>
      <c r="O6" s="297" t="s">
        <v>87</v>
      </c>
      <c r="P6" s="297" t="s">
        <v>87</v>
      </c>
      <c r="Q6" s="297" t="s">
        <v>87</v>
      </c>
      <c r="R6" s="297" t="s">
        <v>87</v>
      </c>
    </row>
    <row r="7" spans="1:18" ht="20.100000000000001" customHeight="1" thickBot="1" x14ac:dyDescent="0.25">
      <c r="A7" s="341"/>
      <c r="B7" s="297" t="s">
        <v>26</v>
      </c>
      <c r="C7" s="340">
        <v>378</v>
      </c>
      <c r="D7" s="340">
        <v>918</v>
      </c>
      <c r="E7" s="340" t="s">
        <v>87</v>
      </c>
      <c r="F7" s="340" t="s">
        <v>87</v>
      </c>
      <c r="G7" s="340" t="s">
        <v>87</v>
      </c>
      <c r="H7" s="340" t="s">
        <v>87</v>
      </c>
      <c r="I7" s="297" t="s">
        <v>87</v>
      </c>
      <c r="J7" s="297" t="s">
        <v>87</v>
      </c>
      <c r="K7" s="297" t="s">
        <v>87</v>
      </c>
      <c r="L7" s="297" t="s">
        <v>87</v>
      </c>
      <c r="M7" s="297" t="s">
        <v>87</v>
      </c>
      <c r="N7" s="297" t="s">
        <v>87</v>
      </c>
      <c r="O7" s="297" t="s">
        <v>87</v>
      </c>
      <c r="P7" s="297" t="s">
        <v>87</v>
      </c>
      <c r="Q7" s="297" t="s">
        <v>87</v>
      </c>
      <c r="R7" s="297" t="s">
        <v>87</v>
      </c>
    </row>
    <row r="8" spans="1:18" ht="20.100000000000001" customHeight="1" thickBot="1" x14ac:dyDescent="0.25">
      <c r="A8" s="341" t="s">
        <v>125</v>
      </c>
      <c r="B8" s="297" t="s">
        <v>25</v>
      </c>
      <c r="C8" s="343">
        <v>1641</v>
      </c>
      <c r="D8" s="343">
        <v>4751</v>
      </c>
      <c r="E8" s="343">
        <v>8634</v>
      </c>
      <c r="F8" s="343">
        <v>15193</v>
      </c>
      <c r="G8" s="343">
        <v>21233</v>
      </c>
      <c r="H8" s="343">
        <v>25189</v>
      </c>
      <c r="I8" s="296">
        <v>26797</v>
      </c>
      <c r="J8" s="296">
        <v>27288</v>
      </c>
      <c r="K8" s="296">
        <v>27702</v>
      </c>
      <c r="L8" s="296">
        <v>28134</v>
      </c>
      <c r="M8" s="296">
        <v>29037</v>
      </c>
      <c r="N8" s="296">
        <v>30033</v>
      </c>
      <c r="O8" s="296">
        <v>30420</v>
      </c>
      <c r="P8" s="296">
        <v>31191</v>
      </c>
      <c r="Q8" s="296">
        <v>30842</v>
      </c>
      <c r="R8" s="296">
        <v>30467</v>
      </c>
    </row>
    <row r="9" spans="1:18" ht="20.100000000000001" customHeight="1" thickBot="1" x14ac:dyDescent="0.25">
      <c r="A9" s="341"/>
      <c r="B9" s="297" t="s">
        <v>26</v>
      </c>
      <c r="C9" s="340">
        <v>426</v>
      </c>
      <c r="D9" s="343">
        <v>1531</v>
      </c>
      <c r="E9" s="343">
        <v>3926</v>
      </c>
      <c r="F9" s="343">
        <v>8107</v>
      </c>
      <c r="G9" s="343">
        <v>11341</v>
      </c>
      <c r="H9" s="343">
        <v>13067</v>
      </c>
      <c r="I9" s="296">
        <v>14042</v>
      </c>
      <c r="J9" s="296">
        <v>14423</v>
      </c>
      <c r="K9" s="296">
        <v>14617</v>
      </c>
      <c r="L9" s="296">
        <v>14600</v>
      </c>
      <c r="M9" s="296">
        <v>14981</v>
      </c>
      <c r="N9" s="296">
        <v>15440</v>
      </c>
      <c r="O9" s="296">
        <v>15262</v>
      </c>
      <c r="P9" s="296">
        <v>15693</v>
      </c>
      <c r="Q9" s="296">
        <v>15405</v>
      </c>
      <c r="R9" s="296">
        <v>14776</v>
      </c>
    </row>
    <row r="10" spans="1:18" ht="20.100000000000001" customHeight="1" thickBot="1" x14ac:dyDescent="0.25">
      <c r="A10" s="341" t="s">
        <v>127</v>
      </c>
      <c r="B10" s="297" t="s">
        <v>25</v>
      </c>
      <c r="C10" s="340" t="s">
        <v>87</v>
      </c>
      <c r="D10" s="340" t="s">
        <v>87</v>
      </c>
      <c r="E10" s="340" t="s">
        <v>87</v>
      </c>
      <c r="F10" s="343">
        <v>6812</v>
      </c>
      <c r="G10" s="343">
        <v>14583</v>
      </c>
      <c r="H10" s="343">
        <v>22862</v>
      </c>
      <c r="I10" s="296">
        <v>23021</v>
      </c>
      <c r="J10" s="296">
        <v>23512</v>
      </c>
      <c r="K10" s="296">
        <v>23495</v>
      </c>
      <c r="L10" s="296">
        <v>22934</v>
      </c>
      <c r="M10" s="296">
        <v>22813</v>
      </c>
      <c r="N10" s="296">
        <v>23063</v>
      </c>
      <c r="O10" s="296">
        <v>23758</v>
      </c>
      <c r="P10" s="296">
        <v>24074</v>
      </c>
      <c r="Q10" s="296">
        <v>23876</v>
      </c>
      <c r="R10" s="296">
        <v>24117</v>
      </c>
    </row>
    <row r="11" spans="1:18" ht="20.100000000000001" customHeight="1" thickBot="1" x14ac:dyDescent="0.25">
      <c r="A11" s="341"/>
      <c r="B11" s="297" t="s">
        <v>26</v>
      </c>
      <c r="C11" s="340" t="s">
        <v>87</v>
      </c>
      <c r="D11" s="340" t="s">
        <v>87</v>
      </c>
      <c r="E11" s="340" t="s">
        <v>87</v>
      </c>
      <c r="F11" s="343">
        <v>2689</v>
      </c>
      <c r="G11" s="343">
        <v>6223</v>
      </c>
      <c r="H11" s="343">
        <v>11389</v>
      </c>
      <c r="I11" s="296">
        <v>11623</v>
      </c>
      <c r="J11" s="296">
        <v>11860</v>
      </c>
      <c r="K11" s="296">
        <v>11633</v>
      </c>
      <c r="L11" s="296">
        <v>11079</v>
      </c>
      <c r="M11" s="296">
        <v>10896</v>
      </c>
      <c r="N11" s="296">
        <v>11120</v>
      </c>
      <c r="O11" s="296">
        <v>11499</v>
      </c>
      <c r="P11" s="296">
        <v>11352</v>
      </c>
      <c r="Q11" s="296">
        <v>11085</v>
      </c>
      <c r="R11" s="296">
        <v>11081</v>
      </c>
    </row>
    <row r="12" spans="1:18" ht="20.100000000000001" customHeight="1" thickBot="1" x14ac:dyDescent="0.25">
      <c r="A12" s="341" t="s">
        <v>128</v>
      </c>
      <c r="B12" s="297" t="s">
        <v>25</v>
      </c>
      <c r="C12" s="340" t="s">
        <v>87</v>
      </c>
      <c r="D12" s="340" t="s">
        <v>87</v>
      </c>
      <c r="E12" s="340" t="s">
        <v>87</v>
      </c>
      <c r="F12" s="340" t="s">
        <v>87</v>
      </c>
      <c r="G12" s="340">
        <v>305</v>
      </c>
      <c r="H12" s="343">
        <v>6721</v>
      </c>
      <c r="I12" s="296">
        <v>7515</v>
      </c>
      <c r="J12" s="296">
        <v>7740</v>
      </c>
      <c r="K12" s="296">
        <v>7827</v>
      </c>
      <c r="L12" s="296">
        <v>7979</v>
      </c>
      <c r="M12" s="296">
        <v>8182</v>
      </c>
      <c r="N12" s="296">
        <v>8656</v>
      </c>
      <c r="O12" s="296">
        <v>9144</v>
      </c>
      <c r="P12" s="296">
        <v>9580</v>
      </c>
      <c r="Q12" s="296">
        <v>9883</v>
      </c>
      <c r="R12" s="296">
        <v>10129</v>
      </c>
    </row>
    <row r="13" spans="1:18" ht="20.100000000000001" customHeight="1" thickBot="1" x14ac:dyDescent="0.25">
      <c r="A13" s="341"/>
      <c r="B13" s="297" t="s">
        <v>26</v>
      </c>
      <c r="C13" s="340" t="s">
        <v>87</v>
      </c>
      <c r="D13" s="340" t="s">
        <v>87</v>
      </c>
      <c r="E13" s="340" t="s">
        <v>87</v>
      </c>
      <c r="F13" s="340" t="s">
        <v>87</v>
      </c>
      <c r="G13" s="340">
        <v>212</v>
      </c>
      <c r="H13" s="343">
        <v>3525</v>
      </c>
      <c r="I13" s="296">
        <v>3883</v>
      </c>
      <c r="J13" s="296">
        <v>4062</v>
      </c>
      <c r="K13" s="296">
        <v>4047</v>
      </c>
      <c r="L13" s="296">
        <v>4193</v>
      </c>
      <c r="M13" s="296">
        <v>4486</v>
      </c>
      <c r="N13" s="296">
        <v>4855</v>
      </c>
      <c r="O13" s="296">
        <v>5276</v>
      </c>
      <c r="P13" s="296">
        <v>5512</v>
      </c>
      <c r="Q13" s="296">
        <v>5512</v>
      </c>
      <c r="R13" s="296">
        <v>5670</v>
      </c>
    </row>
    <row r="14" spans="1:18" ht="20.100000000000001" customHeight="1" thickBot="1" x14ac:dyDescent="0.25">
      <c r="A14" s="341" t="s">
        <v>129</v>
      </c>
      <c r="B14" s="297" t="s">
        <v>25</v>
      </c>
      <c r="C14" s="340" t="s">
        <v>87</v>
      </c>
      <c r="D14" s="340" t="s">
        <v>87</v>
      </c>
      <c r="E14" s="340" t="s">
        <v>87</v>
      </c>
      <c r="F14" s="340" t="s">
        <v>87</v>
      </c>
      <c r="G14" s="340" t="s">
        <v>87</v>
      </c>
      <c r="H14" s="340">
        <v>523</v>
      </c>
      <c r="I14" s="296">
        <v>3557</v>
      </c>
      <c r="J14" s="296">
        <v>4039</v>
      </c>
      <c r="K14" s="296">
        <v>5230</v>
      </c>
      <c r="L14" s="296">
        <v>6138</v>
      </c>
      <c r="M14" s="296">
        <v>6951</v>
      </c>
      <c r="N14" s="296">
        <v>7714</v>
      </c>
      <c r="O14" s="296">
        <v>8201</v>
      </c>
      <c r="P14" s="296">
        <v>9015</v>
      </c>
      <c r="Q14" s="296">
        <v>9688</v>
      </c>
      <c r="R14" s="296">
        <v>10380</v>
      </c>
    </row>
    <row r="15" spans="1:18" ht="20.100000000000001" customHeight="1" thickBot="1" x14ac:dyDescent="0.25">
      <c r="A15" s="341"/>
      <c r="B15" s="297" t="s">
        <v>26</v>
      </c>
      <c r="C15" s="340" t="s">
        <v>87</v>
      </c>
      <c r="D15" s="340" t="s">
        <v>87</v>
      </c>
      <c r="E15" s="340" t="s">
        <v>87</v>
      </c>
      <c r="F15" s="340" t="s">
        <v>87</v>
      </c>
      <c r="G15" s="340" t="s">
        <v>87</v>
      </c>
      <c r="H15" s="340">
        <v>275</v>
      </c>
      <c r="I15" s="296">
        <v>1482</v>
      </c>
      <c r="J15" s="296">
        <v>1693</v>
      </c>
      <c r="K15" s="296">
        <v>2306</v>
      </c>
      <c r="L15" s="296">
        <v>2626</v>
      </c>
      <c r="M15" s="296">
        <v>2905</v>
      </c>
      <c r="N15" s="296">
        <v>3128</v>
      </c>
      <c r="O15" s="296">
        <v>3423</v>
      </c>
      <c r="P15" s="296">
        <v>3725</v>
      </c>
      <c r="Q15" s="296">
        <v>4062</v>
      </c>
      <c r="R15" s="296">
        <v>4416</v>
      </c>
    </row>
    <row r="16" spans="1:18" ht="20.100000000000001" customHeight="1" thickBot="1" x14ac:dyDescent="0.25">
      <c r="A16" s="341" t="s">
        <v>130</v>
      </c>
      <c r="B16" s="297" t="s">
        <v>25</v>
      </c>
      <c r="C16" s="340" t="s">
        <v>87</v>
      </c>
      <c r="D16" s="340" t="s">
        <v>87</v>
      </c>
      <c r="E16" s="340" t="s">
        <v>87</v>
      </c>
      <c r="F16" s="340" t="s">
        <v>87</v>
      </c>
      <c r="G16" s="340" t="s">
        <v>87</v>
      </c>
      <c r="H16" s="340" t="s">
        <v>87</v>
      </c>
      <c r="I16" s="297">
        <v>886</v>
      </c>
      <c r="J16" s="296">
        <v>1235</v>
      </c>
      <c r="K16" s="296">
        <v>1381</v>
      </c>
      <c r="L16" s="296">
        <v>1545</v>
      </c>
      <c r="M16" s="296">
        <v>1658</v>
      </c>
      <c r="N16" s="296">
        <v>1730</v>
      </c>
      <c r="O16" s="296">
        <v>1406</v>
      </c>
      <c r="P16" s="296">
        <v>1429</v>
      </c>
      <c r="Q16" s="296">
        <v>1409</v>
      </c>
      <c r="R16" s="296">
        <v>1915</v>
      </c>
    </row>
    <row r="17" spans="1:18" ht="20.100000000000001" customHeight="1" thickBot="1" x14ac:dyDescent="0.25">
      <c r="A17" s="341"/>
      <c r="B17" s="297" t="s">
        <v>26</v>
      </c>
      <c r="C17" s="340" t="s">
        <v>87</v>
      </c>
      <c r="D17" s="340" t="s">
        <v>87</v>
      </c>
      <c r="E17" s="340" t="s">
        <v>87</v>
      </c>
      <c r="F17" s="340" t="s">
        <v>87</v>
      </c>
      <c r="G17" s="340" t="s">
        <v>87</v>
      </c>
      <c r="H17" s="340" t="s">
        <v>87</v>
      </c>
      <c r="I17" s="297">
        <v>363</v>
      </c>
      <c r="J17" s="297">
        <v>522</v>
      </c>
      <c r="K17" s="297">
        <v>551</v>
      </c>
      <c r="L17" s="297">
        <v>603</v>
      </c>
      <c r="M17" s="297">
        <v>626</v>
      </c>
      <c r="N17" s="297">
        <v>624</v>
      </c>
      <c r="O17" s="297">
        <v>518</v>
      </c>
      <c r="P17" s="297">
        <v>534</v>
      </c>
      <c r="Q17" s="297">
        <v>502</v>
      </c>
      <c r="R17" s="297">
        <v>706</v>
      </c>
    </row>
    <row r="18" spans="1:18" ht="20.100000000000001" customHeight="1" thickBot="1" x14ac:dyDescent="0.25">
      <c r="A18" s="341" t="s">
        <v>131</v>
      </c>
      <c r="B18" s="297" t="s">
        <v>25</v>
      </c>
      <c r="C18" s="340" t="s">
        <v>87</v>
      </c>
      <c r="D18" s="340" t="s">
        <v>87</v>
      </c>
      <c r="E18" s="340" t="s">
        <v>87</v>
      </c>
      <c r="F18" s="340" t="s">
        <v>87</v>
      </c>
      <c r="G18" s="340" t="s">
        <v>87</v>
      </c>
      <c r="H18" s="340" t="s">
        <v>87</v>
      </c>
      <c r="I18" s="297">
        <v>217</v>
      </c>
      <c r="J18" s="297">
        <v>489</v>
      </c>
      <c r="K18" s="297">
        <v>896</v>
      </c>
      <c r="L18" s="296">
        <v>1451</v>
      </c>
      <c r="M18" s="296">
        <v>2049</v>
      </c>
      <c r="N18" s="296">
        <v>2601</v>
      </c>
      <c r="O18" s="296">
        <v>3153</v>
      </c>
      <c r="P18" s="296">
        <v>3656</v>
      </c>
      <c r="Q18" s="296">
        <v>3910</v>
      </c>
      <c r="R18" s="296">
        <v>3998</v>
      </c>
    </row>
    <row r="19" spans="1:18" ht="20.100000000000001" customHeight="1" thickBot="1" x14ac:dyDescent="0.25">
      <c r="A19" s="341"/>
      <c r="B19" s="297" t="s">
        <v>26</v>
      </c>
      <c r="C19" s="340" t="s">
        <v>87</v>
      </c>
      <c r="D19" s="340" t="s">
        <v>87</v>
      </c>
      <c r="E19" s="340" t="s">
        <v>87</v>
      </c>
      <c r="F19" s="340" t="s">
        <v>87</v>
      </c>
      <c r="G19" s="340" t="s">
        <v>87</v>
      </c>
      <c r="H19" s="340" t="s">
        <v>87</v>
      </c>
      <c r="I19" s="297">
        <v>415</v>
      </c>
      <c r="J19" s="297">
        <v>330</v>
      </c>
      <c r="K19" s="297">
        <v>609</v>
      </c>
      <c r="L19" s="296">
        <v>1011</v>
      </c>
      <c r="M19" s="296">
        <v>1399</v>
      </c>
      <c r="N19" s="296">
        <v>1683</v>
      </c>
      <c r="O19" s="296">
        <v>2014</v>
      </c>
      <c r="P19" s="296">
        <v>2312</v>
      </c>
      <c r="Q19" s="296">
        <v>2394</v>
      </c>
      <c r="R19" s="296">
        <v>2459</v>
      </c>
    </row>
    <row r="20" spans="1:18" ht="20.100000000000001" customHeight="1" thickBot="1" x14ac:dyDescent="0.25">
      <c r="A20" s="405" t="s">
        <v>139</v>
      </c>
      <c r="B20" s="405"/>
      <c r="C20" s="405"/>
      <c r="D20" s="405"/>
      <c r="E20" s="405"/>
      <c r="F20" s="405"/>
      <c r="G20" s="405"/>
      <c r="H20" s="405"/>
      <c r="I20" s="405"/>
      <c r="J20" s="405"/>
      <c r="K20" s="405"/>
      <c r="L20" s="405"/>
      <c r="M20" s="405"/>
      <c r="N20" s="405"/>
      <c r="O20" s="405"/>
      <c r="P20" s="405"/>
      <c r="Q20" s="405"/>
      <c r="R20" s="405"/>
    </row>
    <row r="21" spans="1:18" ht="20.100000000000001" customHeight="1" thickBot="1" x14ac:dyDescent="0.25">
      <c r="A21" s="338"/>
      <c r="B21" s="297" t="s">
        <v>25</v>
      </c>
      <c r="C21" s="343">
        <v>2327</v>
      </c>
      <c r="D21" s="343">
        <v>2001</v>
      </c>
      <c r="E21" s="343">
        <v>2328</v>
      </c>
      <c r="F21" s="343">
        <v>1577</v>
      </c>
      <c r="G21" s="343">
        <v>3072</v>
      </c>
      <c r="H21" s="343">
        <v>2816</v>
      </c>
      <c r="I21" s="296">
        <v>1913</v>
      </c>
      <c r="J21" s="296">
        <v>1549</v>
      </c>
      <c r="K21" s="296">
        <v>1443</v>
      </c>
      <c r="L21" s="296">
        <v>1122</v>
      </c>
      <c r="M21" s="296">
        <v>1309</v>
      </c>
      <c r="N21" s="296">
        <v>1323</v>
      </c>
      <c r="O21" s="296">
        <v>1206</v>
      </c>
      <c r="P21" s="296">
        <v>1154</v>
      </c>
      <c r="Q21" s="296">
        <v>1319</v>
      </c>
      <c r="R21" s="296">
        <v>1394</v>
      </c>
    </row>
    <row r="22" spans="1:18" ht="20.100000000000001" customHeight="1" thickBot="1" x14ac:dyDescent="0.25">
      <c r="A22" s="338"/>
      <c r="B22" s="297" t="s">
        <v>26</v>
      </c>
      <c r="C22" s="343">
        <v>1202</v>
      </c>
      <c r="D22" s="343">
        <v>1390</v>
      </c>
      <c r="E22" s="343">
        <v>1977</v>
      </c>
      <c r="F22" s="343">
        <v>1212</v>
      </c>
      <c r="G22" s="343">
        <v>2247</v>
      </c>
      <c r="H22" s="343">
        <v>1886</v>
      </c>
      <c r="I22" s="296">
        <v>1313</v>
      </c>
      <c r="J22" s="296">
        <v>1015</v>
      </c>
      <c r="K22" s="296">
        <v>1010</v>
      </c>
      <c r="L22" s="297">
        <v>804</v>
      </c>
      <c r="M22" s="297">
        <v>924</v>
      </c>
      <c r="N22" s="297">
        <v>948</v>
      </c>
      <c r="O22" s="297">
        <v>852</v>
      </c>
      <c r="P22" s="297">
        <v>781</v>
      </c>
      <c r="Q22" s="297">
        <v>908</v>
      </c>
      <c r="R22" s="297">
        <v>988</v>
      </c>
    </row>
    <row r="23" spans="1:18" ht="20.100000000000001" customHeight="1" thickBot="1" x14ac:dyDescent="0.25">
      <c r="A23" s="405" t="s">
        <v>140</v>
      </c>
      <c r="B23" s="405"/>
      <c r="C23" s="405"/>
      <c r="D23" s="405"/>
      <c r="E23" s="405"/>
      <c r="F23" s="405"/>
      <c r="G23" s="405"/>
      <c r="H23" s="405"/>
      <c r="I23" s="405"/>
      <c r="J23" s="405"/>
      <c r="K23" s="405"/>
      <c r="L23" s="405"/>
      <c r="M23" s="405"/>
      <c r="N23" s="405"/>
      <c r="O23" s="405"/>
      <c r="P23" s="405"/>
      <c r="Q23" s="405"/>
      <c r="R23" s="405"/>
    </row>
    <row r="24" spans="1:18" ht="20.100000000000001" customHeight="1" thickBot="1" x14ac:dyDescent="0.25">
      <c r="A24" s="341" t="s">
        <v>3</v>
      </c>
      <c r="B24" s="297" t="s">
        <v>25</v>
      </c>
      <c r="C24" s="343">
        <v>2332</v>
      </c>
      <c r="D24" s="343">
        <v>2794</v>
      </c>
      <c r="E24" s="343">
        <v>7835</v>
      </c>
      <c r="F24" s="343">
        <v>24078</v>
      </c>
      <c r="G24" s="343">
        <v>52033</v>
      </c>
      <c r="H24" s="343">
        <v>76989</v>
      </c>
      <c r="I24" s="296">
        <v>79314</v>
      </c>
      <c r="J24" s="296">
        <v>76865</v>
      </c>
      <c r="K24" s="296">
        <v>73149</v>
      </c>
      <c r="L24" s="296">
        <v>71436</v>
      </c>
      <c r="M24" s="296">
        <v>70985</v>
      </c>
      <c r="N24" s="296">
        <v>69733</v>
      </c>
      <c r="O24" s="296">
        <v>66933</v>
      </c>
      <c r="P24" s="296">
        <v>63796</v>
      </c>
      <c r="Q24" s="296">
        <v>61891</v>
      </c>
      <c r="R24" s="296">
        <v>61794</v>
      </c>
    </row>
    <row r="25" spans="1:18" ht="20.100000000000001" customHeight="1" thickBot="1" x14ac:dyDescent="0.25">
      <c r="A25" s="341"/>
      <c r="B25" s="297" t="s">
        <v>26</v>
      </c>
      <c r="C25" s="340">
        <v>55</v>
      </c>
      <c r="D25" s="340">
        <v>318</v>
      </c>
      <c r="E25" s="343">
        <v>1818</v>
      </c>
      <c r="F25" s="343">
        <v>9247</v>
      </c>
      <c r="G25" s="343">
        <v>24262</v>
      </c>
      <c r="H25" s="343">
        <v>37028</v>
      </c>
      <c r="I25" s="296">
        <v>37936</v>
      </c>
      <c r="J25" s="296">
        <v>36985</v>
      </c>
      <c r="K25" s="296">
        <v>35128</v>
      </c>
      <c r="L25" s="296">
        <v>34137</v>
      </c>
      <c r="M25" s="296">
        <v>33723</v>
      </c>
      <c r="N25" s="296">
        <v>33208</v>
      </c>
      <c r="O25" s="296">
        <v>31855</v>
      </c>
      <c r="P25" s="296">
        <v>30267</v>
      </c>
      <c r="Q25" s="296">
        <v>29368</v>
      </c>
      <c r="R25" s="296">
        <v>29397</v>
      </c>
    </row>
    <row r="26" spans="1:18" ht="20.100000000000001" customHeight="1" thickBot="1" x14ac:dyDescent="0.25">
      <c r="A26" s="341" t="s">
        <v>357</v>
      </c>
      <c r="B26" s="297" t="s">
        <v>25</v>
      </c>
      <c r="C26" s="343">
        <v>2332</v>
      </c>
      <c r="D26" s="343">
        <v>2185</v>
      </c>
      <c r="E26" s="343">
        <v>5004</v>
      </c>
      <c r="F26" s="343">
        <v>11348</v>
      </c>
      <c r="G26" s="343">
        <v>13459</v>
      </c>
      <c r="H26" s="343">
        <v>15928</v>
      </c>
      <c r="I26" s="296">
        <v>15905</v>
      </c>
      <c r="J26" s="296">
        <v>15297</v>
      </c>
      <c r="K26" s="296">
        <v>14671</v>
      </c>
      <c r="L26" s="296">
        <v>14298</v>
      </c>
      <c r="M26" s="296">
        <v>14337</v>
      </c>
      <c r="N26" s="296">
        <v>14209</v>
      </c>
      <c r="O26" s="296">
        <v>13568</v>
      </c>
      <c r="P26" s="296">
        <v>12880</v>
      </c>
      <c r="Q26" s="296">
        <v>12391</v>
      </c>
      <c r="R26" s="296">
        <v>12590</v>
      </c>
    </row>
    <row r="27" spans="1:18" ht="20.100000000000001" customHeight="1" thickBot="1" x14ac:dyDescent="0.25">
      <c r="A27" s="341"/>
      <c r="B27" s="297" t="s">
        <v>26</v>
      </c>
      <c r="C27" s="340">
        <v>55</v>
      </c>
      <c r="D27" s="340">
        <v>155</v>
      </c>
      <c r="E27" s="343">
        <v>1036</v>
      </c>
      <c r="F27" s="343">
        <v>3878</v>
      </c>
      <c r="G27" s="343">
        <v>5408</v>
      </c>
      <c r="H27" s="343">
        <v>6453</v>
      </c>
      <c r="I27" s="296">
        <v>6175</v>
      </c>
      <c r="J27" s="296">
        <v>6022</v>
      </c>
      <c r="K27" s="296">
        <v>5766</v>
      </c>
      <c r="L27" s="296">
        <v>5611</v>
      </c>
      <c r="M27" s="296">
        <v>5559</v>
      </c>
      <c r="N27" s="296">
        <v>5520</v>
      </c>
      <c r="O27" s="296">
        <v>5238</v>
      </c>
      <c r="P27" s="296">
        <v>4972</v>
      </c>
      <c r="Q27" s="296">
        <v>4800</v>
      </c>
      <c r="R27" s="296">
        <v>4984</v>
      </c>
    </row>
    <row r="28" spans="1:18" ht="20.100000000000001" customHeight="1" thickBot="1" x14ac:dyDescent="0.25">
      <c r="A28" s="341" t="s">
        <v>133</v>
      </c>
      <c r="B28" s="297" t="s">
        <v>25</v>
      </c>
      <c r="C28" s="340" t="s">
        <v>87</v>
      </c>
      <c r="D28" s="340">
        <v>609</v>
      </c>
      <c r="E28" s="343">
        <v>2831</v>
      </c>
      <c r="F28" s="343">
        <v>11995</v>
      </c>
      <c r="G28" s="343">
        <v>14378</v>
      </c>
      <c r="H28" s="343">
        <v>15942</v>
      </c>
      <c r="I28" s="296">
        <v>16227</v>
      </c>
      <c r="J28" s="296">
        <v>15611</v>
      </c>
      <c r="K28" s="296">
        <v>14866</v>
      </c>
      <c r="L28" s="296">
        <v>14599</v>
      </c>
      <c r="M28" s="296">
        <v>14543</v>
      </c>
      <c r="N28" s="296">
        <v>14233</v>
      </c>
      <c r="O28" s="296">
        <v>13637</v>
      </c>
      <c r="P28" s="296">
        <v>12996</v>
      </c>
      <c r="Q28" s="296">
        <v>12500</v>
      </c>
      <c r="R28" s="296">
        <v>12397</v>
      </c>
    </row>
    <row r="29" spans="1:18" ht="20.100000000000001" customHeight="1" thickBot="1" x14ac:dyDescent="0.25">
      <c r="A29" s="341"/>
      <c r="B29" s="297" t="s">
        <v>26</v>
      </c>
      <c r="C29" s="340" t="s">
        <v>87</v>
      </c>
      <c r="D29" s="340">
        <v>163</v>
      </c>
      <c r="E29" s="340">
        <v>782</v>
      </c>
      <c r="F29" s="343">
        <v>4817</v>
      </c>
      <c r="G29" s="343">
        <v>6419</v>
      </c>
      <c r="H29" s="343">
        <v>7655</v>
      </c>
      <c r="I29" s="296">
        <v>7758</v>
      </c>
      <c r="J29" s="296">
        <v>7465</v>
      </c>
      <c r="K29" s="296">
        <v>7243</v>
      </c>
      <c r="L29" s="296">
        <v>7304</v>
      </c>
      <c r="M29" s="296">
        <v>7469</v>
      </c>
      <c r="N29" s="296">
        <v>7431</v>
      </c>
      <c r="O29" s="296">
        <v>7205</v>
      </c>
      <c r="P29" s="296">
        <v>6943</v>
      </c>
      <c r="Q29" s="296">
        <v>6735</v>
      </c>
      <c r="R29" s="296">
        <v>6620</v>
      </c>
    </row>
    <row r="30" spans="1:18" ht="20.100000000000001" customHeight="1" thickBot="1" x14ac:dyDescent="0.25">
      <c r="A30" s="341" t="s">
        <v>134</v>
      </c>
      <c r="B30" s="297" t="s">
        <v>25</v>
      </c>
      <c r="C30" s="340" t="s">
        <v>87</v>
      </c>
      <c r="D30" s="340" t="s">
        <v>87</v>
      </c>
      <c r="E30" s="340" t="s">
        <v>87</v>
      </c>
      <c r="F30" s="340">
        <v>735</v>
      </c>
      <c r="G30" s="343">
        <v>12733</v>
      </c>
      <c r="H30" s="343">
        <v>15933</v>
      </c>
      <c r="I30" s="296">
        <v>16138</v>
      </c>
      <c r="J30" s="296">
        <v>15425</v>
      </c>
      <c r="K30" s="296">
        <v>14662</v>
      </c>
      <c r="L30" s="296">
        <v>14239</v>
      </c>
      <c r="M30" s="296">
        <v>14248</v>
      </c>
      <c r="N30" s="296">
        <v>14142</v>
      </c>
      <c r="O30" s="296">
        <v>13535</v>
      </c>
      <c r="P30" s="296">
        <v>12984</v>
      </c>
      <c r="Q30" s="296">
        <v>12481</v>
      </c>
      <c r="R30" s="296">
        <v>12462</v>
      </c>
    </row>
    <row r="31" spans="1:18" ht="20.100000000000001" customHeight="1" thickBot="1" x14ac:dyDescent="0.25">
      <c r="A31" s="341"/>
      <c r="B31" s="297" t="s">
        <v>26</v>
      </c>
      <c r="C31" s="340" t="s">
        <v>87</v>
      </c>
      <c r="D31" s="340" t="s">
        <v>87</v>
      </c>
      <c r="E31" s="340" t="s">
        <v>87</v>
      </c>
      <c r="F31" s="340">
        <v>552</v>
      </c>
      <c r="G31" s="343">
        <v>6446</v>
      </c>
      <c r="H31" s="343">
        <v>7804</v>
      </c>
      <c r="I31" s="296">
        <v>7900</v>
      </c>
      <c r="J31" s="296">
        <v>7585</v>
      </c>
      <c r="K31" s="296">
        <v>7115</v>
      </c>
      <c r="L31" s="296">
        <v>6802</v>
      </c>
      <c r="M31" s="296">
        <v>6688</v>
      </c>
      <c r="N31" s="296">
        <v>6718</v>
      </c>
      <c r="O31" s="296">
        <v>6382</v>
      </c>
      <c r="P31" s="296">
        <v>6044</v>
      </c>
      <c r="Q31" s="296">
        <v>5826</v>
      </c>
      <c r="R31" s="296">
        <v>5971</v>
      </c>
    </row>
    <row r="32" spans="1:18" ht="20.100000000000001" customHeight="1" thickBot="1" x14ac:dyDescent="0.25">
      <c r="A32" s="341" t="s">
        <v>135</v>
      </c>
      <c r="B32" s="297" t="s">
        <v>25</v>
      </c>
      <c r="C32" s="340" t="s">
        <v>87</v>
      </c>
      <c r="D32" s="340" t="s">
        <v>87</v>
      </c>
      <c r="E32" s="340" t="s">
        <v>87</v>
      </c>
      <c r="F32" s="340" t="s">
        <v>87</v>
      </c>
      <c r="G32" s="343">
        <v>11463</v>
      </c>
      <c r="H32" s="343">
        <v>16183</v>
      </c>
      <c r="I32" s="296">
        <v>16092</v>
      </c>
      <c r="J32" s="296">
        <v>15842</v>
      </c>
      <c r="K32" s="296">
        <v>15035</v>
      </c>
      <c r="L32" s="296">
        <v>14734</v>
      </c>
      <c r="M32" s="296">
        <v>14715</v>
      </c>
      <c r="N32" s="296">
        <v>14522</v>
      </c>
      <c r="O32" s="296">
        <v>13968</v>
      </c>
      <c r="P32" s="296">
        <v>13268</v>
      </c>
      <c r="Q32" s="296">
        <v>12815</v>
      </c>
      <c r="R32" s="296">
        <v>12758</v>
      </c>
    </row>
    <row r="33" spans="1:18" ht="20.100000000000001" customHeight="1" thickBot="1" x14ac:dyDescent="0.25">
      <c r="A33" s="341"/>
      <c r="B33" s="297" t="s">
        <v>26</v>
      </c>
      <c r="C33" s="340" t="s">
        <v>87</v>
      </c>
      <c r="D33" s="340" t="s">
        <v>87</v>
      </c>
      <c r="E33" s="340" t="s">
        <v>87</v>
      </c>
      <c r="F33" s="340" t="s">
        <v>87</v>
      </c>
      <c r="G33" s="343">
        <v>5989</v>
      </c>
      <c r="H33" s="343">
        <v>8387</v>
      </c>
      <c r="I33" s="296">
        <v>8189</v>
      </c>
      <c r="J33" s="296">
        <v>8177</v>
      </c>
      <c r="K33" s="296">
        <v>7661</v>
      </c>
      <c r="L33" s="296">
        <v>7398</v>
      </c>
      <c r="M33" s="296">
        <v>7304</v>
      </c>
      <c r="N33" s="296">
        <v>7175</v>
      </c>
      <c r="O33" s="296">
        <v>6966</v>
      </c>
      <c r="P33" s="296">
        <v>6589</v>
      </c>
      <c r="Q33" s="296">
        <v>6399</v>
      </c>
      <c r="R33" s="296">
        <v>6321</v>
      </c>
    </row>
    <row r="34" spans="1:18" ht="20.100000000000001" customHeight="1" thickBot="1" x14ac:dyDescent="0.25">
      <c r="A34" s="341" t="s">
        <v>136</v>
      </c>
      <c r="B34" s="297" t="s">
        <v>25</v>
      </c>
      <c r="C34" s="340" t="s">
        <v>87</v>
      </c>
      <c r="D34" s="340" t="s">
        <v>87</v>
      </c>
      <c r="E34" s="340" t="s">
        <v>87</v>
      </c>
      <c r="F34" s="340" t="s">
        <v>87</v>
      </c>
      <c r="G34" s="340" t="s">
        <v>87</v>
      </c>
      <c r="H34" s="343">
        <v>13003</v>
      </c>
      <c r="I34" s="296">
        <v>14952</v>
      </c>
      <c r="J34" s="296">
        <v>14690</v>
      </c>
      <c r="K34" s="296">
        <v>13915</v>
      </c>
      <c r="L34" s="296">
        <v>13566</v>
      </c>
      <c r="M34" s="296">
        <v>13142</v>
      </c>
      <c r="N34" s="296">
        <v>12627</v>
      </c>
      <c r="O34" s="296">
        <v>12225</v>
      </c>
      <c r="P34" s="296">
        <v>11668</v>
      </c>
      <c r="Q34" s="296">
        <v>11704</v>
      </c>
      <c r="R34" s="296">
        <v>11587</v>
      </c>
    </row>
    <row r="35" spans="1:18" ht="20.100000000000001" customHeight="1" thickBot="1" x14ac:dyDescent="0.25">
      <c r="A35" s="338"/>
      <c r="B35" s="297" t="s">
        <v>26</v>
      </c>
      <c r="C35" s="340" t="s">
        <v>87</v>
      </c>
      <c r="D35" s="340" t="s">
        <v>87</v>
      </c>
      <c r="E35" s="340" t="s">
        <v>87</v>
      </c>
      <c r="F35" s="340" t="s">
        <v>87</v>
      </c>
      <c r="G35" s="340" t="s">
        <v>87</v>
      </c>
      <c r="H35" s="343">
        <v>6729</v>
      </c>
      <c r="I35" s="296">
        <v>7914</v>
      </c>
      <c r="J35" s="296">
        <v>7736</v>
      </c>
      <c r="K35" s="296">
        <v>7343</v>
      </c>
      <c r="L35" s="296">
        <v>7022</v>
      </c>
      <c r="M35" s="296">
        <v>6703</v>
      </c>
      <c r="N35" s="296">
        <v>6364</v>
      </c>
      <c r="O35" s="296">
        <v>6064</v>
      </c>
      <c r="P35" s="296">
        <v>5719</v>
      </c>
      <c r="Q35" s="296">
        <v>5608</v>
      </c>
      <c r="R35" s="296">
        <v>5501</v>
      </c>
    </row>
    <row r="36" spans="1:18" ht="20.100000000000001" customHeight="1" thickBot="1" x14ac:dyDescent="0.25">
      <c r="A36" s="405" t="s">
        <v>358</v>
      </c>
      <c r="B36" s="405"/>
      <c r="C36" s="405"/>
      <c r="D36" s="405"/>
      <c r="E36" s="405"/>
      <c r="F36" s="405"/>
      <c r="G36" s="405"/>
      <c r="H36" s="405"/>
      <c r="I36" s="405"/>
      <c r="J36" s="405"/>
      <c r="K36" s="405"/>
      <c r="L36" s="405"/>
      <c r="M36" s="405"/>
      <c r="N36" s="405"/>
      <c r="O36" s="405"/>
      <c r="P36" s="405"/>
      <c r="Q36" s="405"/>
      <c r="R36" s="405"/>
    </row>
    <row r="37" spans="1:18" ht="20.100000000000001" customHeight="1" thickBot="1" x14ac:dyDescent="0.25">
      <c r="A37" s="341" t="s">
        <v>123</v>
      </c>
      <c r="B37" s="297" t="s">
        <v>25</v>
      </c>
      <c r="C37" s="340" t="s">
        <v>87</v>
      </c>
      <c r="D37" s="340" t="s">
        <v>87</v>
      </c>
      <c r="E37" s="340" t="s">
        <v>87</v>
      </c>
      <c r="F37" s="340" t="s">
        <v>87</v>
      </c>
      <c r="G37" s="340" t="s">
        <v>87</v>
      </c>
      <c r="H37" s="343">
        <v>2269</v>
      </c>
      <c r="I37" s="296">
        <v>2022</v>
      </c>
      <c r="J37" s="296">
        <v>2106</v>
      </c>
      <c r="K37" s="296">
        <v>2390</v>
      </c>
      <c r="L37" s="296">
        <v>2537</v>
      </c>
      <c r="M37" s="296">
        <v>2484</v>
      </c>
      <c r="N37" s="296">
        <v>2377</v>
      </c>
      <c r="O37" s="296">
        <v>2312</v>
      </c>
      <c r="P37" s="296">
        <v>2117</v>
      </c>
      <c r="Q37" s="296">
        <v>2049</v>
      </c>
      <c r="R37" s="296">
        <v>2108</v>
      </c>
    </row>
    <row r="38" spans="1:18" ht="20.100000000000001" customHeight="1" thickBot="1" x14ac:dyDescent="0.25">
      <c r="A38" s="341"/>
      <c r="B38" s="297" t="s">
        <v>26</v>
      </c>
      <c r="C38" s="340" t="s">
        <v>87</v>
      </c>
      <c r="D38" s="340" t="s">
        <v>87</v>
      </c>
      <c r="E38" s="340" t="s">
        <v>87</v>
      </c>
      <c r="F38" s="340" t="s">
        <v>87</v>
      </c>
      <c r="G38" s="340" t="s">
        <v>87</v>
      </c>
      <c r="H38" s="343">
        <v>1532</v>
      </c>
      <c r="I38" s="296">
        <v>1440</v>
      </c>
      <c r="J38" s="296">
        <v>1483</v>
      </c>
      <c r="K38" s="296">
        <v>1745</v>
      </c>
      <c r="L38" s="296">
        <v>1830</v>
      </c>
      <c r="M38" s="296">
        <v>1785</v>
      </c>
      <c r="N38" s="296">
        <v>1706</v>
      </c>
      <c r="O38" s="296">
        <v>1644</v>
      </c>
      <c r="P38" s="296">
        <v>1523</v>
      </c>
      <c r="Q38" s="296">
        <v>1503</v>
      </c>
      <c r="R38" s="296">
        <v>1574</v>
      </c>
    </row>
    <row r="39" spans="1:18" ht="20.100000000000001" customHeight="1" thickBot="1" x14ac:dyDescent="0.25">
      <c r="A39" s="341" t="s">
        <v>122</v>
      </c>
      <c r="B39" s="297" t="s">
        <v>25</v>
      </c>
      <c r="C39" s="340" t="s">
        <v>87</v>
      </c>
      <c r="D39" s="340" t="s">
        <v>87</v>
      </c>
      <c r="E39" s="340" t="s">
        <v>87</v>
      </c>
      <c r="F39" s="340" t="s">
        <v>87</v>
      </c>
      <c r="G39" s="340" t="s">
        <v>87</v>
      </c>
      <c r="H39" s="343">
        <v>1754</v>
      </c>
      <c r="I39" s="296">
        <v>1190</v>
      </c>
      <c r="J39" s="296">
        <v>1173</v>
      </c>
      <c r="K39" s="296">
        <v>1150</v>
      </c>
      <c r="L39" s="296">
        <v>1241</v>
      </c>
      <c r="M39" s="296">
        <v>1294</v>
      </c>
      <c r="N39" s="296">
        <v>1277</v>
      </c>
      <c r="O39" s="296">
        <v>1231</v>
      </c>
      <c r="P39" s="296">
        <v>1205</v>
      </c>
      <c r="Q39" s="296">
        <v>1200</v>
      </c>
      <c r="R39" s="296">
        <v>1177</v>
      </c>
    </row>
    <row r="40" spans="1:18" ht="20.100000000000001" customHeight="1" thickBot="1" x14ac:dyDescent="0.25">
      <c r="A40" s="341"/>
      <c r="B40" s="297" t="s">
        <v>26</v>
      </c>
      <c r="C40" s="340" t="s">
        <v>87</v>
      </c>
      <c r="D40" s="340" t="s">
        <v>87</v>
      </c>
      <c r="E40" s="340" t="s">
        <v>87</v>
      </c>
      <c r="F40" s="340" t="s">
        <v>87</v>
      </c>
      <c r="G40" s="340" t="s">
        <v>87</v>
      </c>
      <c r="H40" s="343">
        <v>1137</v>
      </c>
      <c r="I40" s="297">
        <v>773</v>
      </c>
      <c r="J40" s="297">
        <v>765</v>
      </c>
      <c r="K40" s="297">
        <v>741</v>
      </c>
      <c r="L40" s="297">
        <v>783</v>
      </c>
      <c r="M40" s="297">
        <v>842</v>
      </c>
      <c r="N40" s="297">
        <v>844</v>
      </c>
      <c r="O40" s="297">
        <v>809</v>
      </c>
      <c r="P40" s="297">
        <v>787</v>
      </c>
      <c r="Q40" s="297">
        <v>784</v>
      </c>
      <c r="R40" s="297">
        <v>780</v>
      </c>
    </row>
    <row r="41" spans="1:18" ht="20.100000000000001" customHeight="1" thickBot="1" x14ac:dyDescent="0.25">
      <c r="A41" s="405" t="s">
        <v>359</v>
      </c>
      <c r="B41" s="405"/>
      <c r="C41" s="405"/>
      <c r="D41" s="405"/>
      <c r="E41" s="405"/>
      <c r="F41" s="405"/>
      <c r="G41" s="405"/>
      <c r="H41" s="405"/>
      <c r="I41" s="405"/>
      <c r="J41" s="405"/>
      <c r="K41" s="405"/>
      <c r="L41" s="405"/>
      <c r="M41" s="405"/>
      <c r="N41" s="405"/>
      <c r="O41" s="405"/>
      <c r="P41" s="405"/>
      <c r="Q41" s="405"/>
      <c r="R41" s="405"/>
    </row>
    <row r="42" spans="1:18" ht="20.100000000000001" customHeight="1" thickBot="1" x14ac:dyDescent="0.25">
      <c r="A42" s="341" t="s">
        <v>123</v>
      </c>
      <c r="B42" s="297" t="s">
        <v>25</v>
      </c>
      <c r="C42" s="340" t="s">
        <v>87</v>
      </c>
      <c r="D42" s="340" t="s">
        <v>87</v>
      </c>
      <c r="E42" s="340" t="s">
        <v>87</v>
      </c>
      <c r="F42" s="340" t="s">
        <v>87</v>
      </c>
      <c r="G42" s="340" t="s">
        <v>87</v>
      </c>
      <c r="H42" s="340" t="s">
        <v>87</v>
      </c>
      <c r="I42" s="297">
        <v>53</v>
      </c>
      <c r="J42" s="297">
        <v>59</v>
      </c>
      <c r="K42" s="297">
        <v>50</v>
      </c>
      <c r="L42" s="297">
        <v>39</v>
      </c>
      <c r="M42" s="297">
        <v>43</v>
      </c>
      <c r="N42" s="297">
        <v>50</v>
      </c>
      <c r="O42" s="297">
        <v>46</v>
      </c>
      <c r="P42" s="297">
        <v>236</v>
      </c>
      <c r="Q42" s="297">
        <v>433</v>
      </c>
      <c r="R42" s="297">
        <v>514</v>
      </c>
    </row>
    <row r="43" spans="1:18" ht="20.100000000000001" customHeight="1" thickBot="1" x14ac:dyDescent="0.25">
      <c r="A43" s="341"/>
      <c r="B43" s="297" t="s">
        <v>26</v>
      </c>
      <c r="C43" s="340" t="s">
        <v>87</v>
      </c>
      <c r="D43" s="340" t="s">
        <v>87</v>
      </c>
      <c r="E43" s="340" t="s">
        <v>87</v>
      </c>
      <c r="F43" s="340" t="s">
        <v>87</v>
      </c>
      <c r="G43" s="340" t="s">
        <v>87</v>
      </c>
      <c r="H43" s="340" t="s">
        <v>87</v>
      </c>
      <c r="I43" s="297">
        <v>31</v>
      </c>
      <c r="J43" s="297">
        <v>40</v>
      </c>
      <c r="K43" s="297">
        <v>31</v>
      </c>
      <c r="L43" s="297">
        <v>24</v>
      </c>
      <c r="M43" s="297">
        <v>28</v>
      </c>
      <c r="N43" s="297">
        <v>32</v>
      </c>
      <c r="O43" s="297">
        <v>29</v>
      </c>
      <c r="P43" s="297">
        <v>177</v>
      </c>
      <c r="Q43" s="297">
        <v>334</v>
      </c>
      <c r="R43" s="297">
        <v>413</v>
      </c>
    </row>
    <row r="44" spans="1:18" ht="20.100000000000001" customHeight="1" thickBot="1" x14ac:dyDescent="0.25">
      <c r="A44" s="341" t="s">
        <v>122</v>
      </c>
      <c r="B44" s="297" t="s">
        <v>25</v>
      </c>
      <c r="C44" s="340" t="s">
        <v>87</v>
      </c>
      <c r="D44" s="340" t="s">
        <v>87</v>
      </c>
      <c r="E44" s="340" t="s">
        <v>87</v>
      </c>
      <c r="F44" s="340" t="s">
        <v>87</v>
      </c>
      <c r="G44" s="340" t="s">
        <v>87</v>
      </c>
      <c r="H44" s="340" t="s">
        <v>87</v>
      </c>
      <c r="I44" s="296">
        <v>1176</v>
      </c>
      <c r="J44" s="296">
        <v>1262</v>
      </c>
      <c r="K44" s="296">
        <v>1311</v>
      </c>
      <c r="L44" s="296">
        <v>1330</v>
      </c>
      <c r="M44" s="296">
        <v>1339</v>
      </c>
      <c r="N44" s="296">
        <v>1235</v>
      </c>
      <c r="O44" s="296">
        <v>1168</v>
      </c>
      <c r="P44" s="296">
        <v>1166</v>
      </c>
      <c r="Q44" s="296">
        <v>1140</v>
      </c>
      <c r="R44" s="296">
        <v>1197</v>
      </c>
    </row>
    <row r="45" spans="1:18" ht="20.100000000000001" customHeight="1" thickBot="1" x14ac:dyDescent="0.25">
      <c r="A45" s="341"/>
      <c r="B45" s="297" t="s">
        <v>26</v>
      </c>
      <c r="C45" s="340" t="s">
        <v>87</v>
      </c>
      <c r="D45" s="340" t="s">
        <v>87</v>
      </c>
      <c r="E45" s="340" t="s">
        <v>87</v>
      </c>
      <c r="F45" s="340" t="s">
        <v>87</v>
      </c>
      <c r="G45" s="340" t="s">
        <v>87</v>
      </c>
      <c r="H45" s="340" t="s">
        <v>87</v>
      </c>
      <c r="I45" s="297">
        <v>846</v>
      </c>
      <c r="J45" s="297">
        <v>905</v>
      </c>
      <c r="K45" s="297">
        <v>946</v>
      </c>
      <c r="L45" s="297">
        <v>987</v>
      </c>
      <c r="M45" s="297">
        <v>981</v>
      </c>
      <c r="N45" s="297">
        <v>909</v>
      </c>
      <c r="O45" s="297">
        <v>868</v>
      </c>
      <c r="P45" s="297">
        <v>865</v>
      </c>
      <c r="Q45" s="297">
        <v>846</v>
      </c>
      <c r="R45" s="297">
        <v>908</v>
      </c>
    </row>
    <row r="46" spans="1:18" ht="20.100000000000001" customHeight="1" thickBot="1" x14ac:dyDescent="0.25">
      <c r="A46" s="405" t="s">
        <v>141</v>
      </c>
      <c r="B46" s="405"/>
      <c r="C46" s="405"/>
      <c r="D46" s="405"/>
      <c r="E46" s="405"/>
      <c r="F46" s="405"/>
      <c r="G46" s="405"/>
      <c r="H46" s="405"/>
      <c r="I46" s="405"/>
      <c r="J46" s="405"/>
      <c r="K46" s="405"/>
      <c r="L46" s="405"/>
      <c r="M46" s="405"/>
      <c r="N46" s="405"/>
      <c r="O46" s="405"/>
      <c r="P46" s="405"/>
      <c r="Q46" s="405"/>
      <c r="R46" s="405"/>
    </row>
    <row r="47" spans="1:18" ht="20.100000000000001" customHeight="1" thickBot="1" x14ac:dyDescent="0.25">
      <c r="A47" s="338"/>
      <c r="B47" s="297" t="s">
        <v>25</v>
      </c>
      <c r="C47" s="340" t="s">
        <v>87</v>
      </c>
      <c r="D47" s="343">
        <v>4727</v>
      </c>
      <c r="E47" s="343">
        <v>12543</v>
      </c>
      <c r="F47" s="343">
        <v>15919</v>
      </c>
      <c r="G47" s="343">
        <v>15974</v>
      </c>
      <c r="H47" s="343">
        <v>24789</v>
      </c>
      <c r="I47" s="296">
        <v>28036</v>
      </c>
      <c r="J47" s="296">
        <v>29295</v>
      </c>
      <c r="K47" s="296">
        <v>27519</v>
      </c>
      <c r="L47" s="296">
        <v>28508</v>
      </c>
      <c r="M47" s="296">
        <v>28367</v>
      </c>
      <c r="N47" s="296">
        <v>27968</v>
      </c>
      <c r="O47" s="296">
        <v>27825</v>
      </c>
      <c r="P47" s="296">
        <v>27862</v>
      </c>
      <c r="Q47" s="296">
        <v>27570</v>
      </c>
      <c r="R47" s="296">
        <v>27274</v>
      </c>
    </row>
    <row r="48" spans="1:18" ht="20.100000000000001" customHeight="1" x14ac:dyDescent="0.2">
      <c r="A48" s="338"/>
      <c r="B48" s="297" t="s">
        <v>26</v>
      </c>
      <c r="C48" s="340" t="s">
        <v>87</v>
      </c>
      <c r="D48" s="340">
        <v>326</v>
      </c>
      <c r="E48" s="343">
        <v>2414</v>
      </c>
      <c r="F48" s="343">
        <v>5304</v>
      </c>
      <c r="G48" s="343">
        <v>4343</v>
      </c>
      <c r="H48" s="343">
        <v>8856</v>
      </c>
      <c r="I48" s="296">
        <v>10249</v>
      </c>
      <c r="J48" s="296">
        <v>11267</v>
      </c>
      <c r="K48" s="296">
        <v>10346</v>
      </c>
      <c r="L48" s="296">
        <v>10804</v>
      </c>
      <c r="M48" s="296">
        <v>10707</v>
      </c>
      <c r="N48" s="296">
        <v>10658</v>
      </c>
      <c r="O48" s="296">
        <v>10770</v>
      </c>
      <c r="P48" s="296">
        <v>10957</v>
      </c>
      <c r="Q48" s="296">
        <v>10976</v>
      </c>
      <c r="R48" s="296">
        <v>10777</v>
      </c>
    </row>
    <row r="49" spans="1:18" ht="15" customHeight="1" x14ac:dyDescent="0.2">
      <c r="A49" s="401" t="s">
        <v>367</v>
      </c>
      <c r="B49" s="401"/>
      <c r="C49" s="401"/>
      <c r="D49" s="401"/>
      <c r="E49" s="401"/>
      <c r="F49" s="401"/>
      <c r="G49" s="401"/>
      <c r="H49" s="401"/>
      <c r="I49" s="401"/>
      <c r="J49" s="401"/>
      <c r="K49" s="401"/>
      <c r="L49" s="401"/>
      <c r="M49" s="401"/>
      <c r="N49" s="401"/>
      <c r="O49" s="401"/>
      <c r="P49" s="401"/>
      <c r="Q49" s="401"/>
      <c r="R49" s="401"/>
    </row>
    <row r="50" spans="1:18" ht="15" customHeight="1" x14ac:dyDescent="0.2">
      <c r="A50" s="401" t="s">
        <v>368</v>
      </c>
      <c r="B50" s="401"/>
      <c r="C50" s="401"/>
      <c r="D50" s="401"/>
      <c r="E50" s="401"/>
      <c r="F50" s="401"/>
      <c r="G50" s="401"/>
      <c r="H50" s="401"/>
      <c r="I50" s="401"/>
      <c r="J50" s="401"/>
      <c r="K50" s="401"/>
      <c r="L50" s="401"/>
      <c r="M50" s="401"/>
      <c r="N50" s="401"/>
      <c r="O50" s="401"/>
      <c r="P50" s="401"/>
      <c r="Q50" s="401"/>
      <c r="R50" s="401"/>
    </row>
    <row r="51" spans="1:18" ht="15" customHeight="1" x14ac:dyDescent="0.2">
      <c r="A51" s="401" t="s">
        <v>369</v>
      </c>
      <c r="B51" s="401"/>
      <c r="C51" s="401"/>
      <c r="D51" s="401"/>
      <c r="E51" s="401"/>
      <c r="F51" s="401"/>
      <c r="G51" s="401"/>
      <c r="H51" s="401"/>
      <c r="I51" s="401"/>
      <c r="J51" s="401"/>
      <c r="K51" s="401"/>
      <c r="L51" s="401"/>
      <c r="M51" s="401"/>
      <c r="N51" s="401"/>
      <c r="O51" s="401"/>
      <c r="P51" s="401"/>
      <c r="Q51" s="401"/>
      <c r="R51" s="401"/>
    </row>
    <row r="52" spans="1:18" ht="15" customHeight="1" x14ac:dyDescent="0.2">
      <c r="A52" s="401" t="s">
        <v>370</v>
      </c>
      <c r="B52" s="401"/>
      <c r="C52" s="401"/>
      <c r="D52" s="401"/>
      <c r="E52" s="401"/>
      <c r="F52" s="401"/>
      <c r="G52" s="401"/>
      <c r="H52" s="401"/>
      <c r="I52" s="401"/>
      <c r="J52" s="401"/>
      <c r="K52" s="401"/>
      <c r="L52" s="401"/>
      <c r="M52" s="401"/>
      <c r="N52" s="401"/>
      <c r="O52" s="401"/>
      <c r="P52" s="401"/>
      <c r="Q52" s="401"/>
      <c r="R52" s="401"/>
    </row>
    <row r="53" spans="1:18" ht="15" customHeight="1" thickBot="1" x14ac:dyDescent="0.25">
      <c r="A53" s="399" t="s">
        <v>371</v>
      </c>
      <c r="B53" s="399"/>
      <c r="C53" s="399"/>
      <c r="D53" s="399"/>
      <c r="E53" s="399"/>
      <c r="F53" s="399"/>
      <c r="G53" s="399"/>
      <c r="H53" s="399"/>
      <c r="I53" s="399"/>
      <c r="J53" s="399"/>
      <c r="K53" s="399"/>
      <c r="L53" s="399"/>
      <c r="M53" s="399"/>
      <c r="N53" s="399"/>
      <c r="O53" s="399"/>
      <c r="P53" s="399"/>
      <c r="Q53" s="399"/>
      <c r="R53" s="399"/>
    </row>
    <row r="54" spans="1:18" ht="16.5" x14ac:dyDescent="0.3">
      <c r="P54" s="400" t="s">
        <v>470</v>
      </c>
      <c r="Q54" s="400"/>
      <c r="R54" s="400"/>
    </row>
  </sheetData>
  <mergeCells count="13">
    <mergeCell ref="P54:R54"/>
    <mergeCell ref="A52:R52"/>
    <mergeCell ref="A53:R53"/>
    <mergeCell ref="A41:R41"/>
    <mergeCell ref="A46:R46"/>
    <mergeCell ref="A49:R49"/>
    <mergeCell ref="A50:R50"/>
    <mergeCell ref="A51:R51"/>
    <mergeCell ref="A1:R1"/>
    <mergeCell ref="A3:R3"/>
    <mergeCell ref="A20:R20"/>
    <mergeCell ref="A23:R23"/>
    <mergeCell ref="A36:R36"/>
  </mergeCells>
  <hyperlinks>
    <hyperlink ref="P54" location="Content!A1" display="Back to Content Page" xr:uid="{4D820ABD-F259-42D4-BE7C-3FA3435D3188}"/>
    <hyperlink ref="P54:R54" location="Contents!A1" display="Back to Contents Page" xr:uid="{9AF15E13-19F1-49DA-9828-B3D8C5FAC0AD}"/>
  </hyperlinks>
  <printOptions horizontalCentered="1" verticalCentered="1"/>
  <pageMargins left="0.5" right="0.5" top="0" bottom="0" header="0" footer="0"/>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F2283-24C3-405A-8022-09292CA7623C}">
  <dimension ref="A1:R54"/>
  <sheetViews>
    <sheetView showGridLines="0" zoomScale="85" zoomScaleNormal="85" zoomScaleSheetLayoutView="100" workbookViewId="0">
      <selection sqref="A1:R1"/>
    </sheetView>
  </sheetViews>
  <sheetFormatPr defaultColWidth="9.140625" defaultRowHeight="15" x14ac:dyDescent="0.2"/>
  <cols>
    <col min="1" max="1" width="25.7109375" style="272" customWidth="1"/>
    <col min="2" max="2" width="8.5703125" style="272" customWidth="1"/>
    <col min="3" max="17" width="10.7109375" style="272" customWidth="1"/>
    <col min="18" max="18" width="10.7109375" style="273" customWidth="1"/>
    <col min="19" max="16384" width="9.140625" style="272"/>
  </cols>
  <sheetData>
    <row r="1" spans="1:18" ht="20.100000000000001" customHeight="1" thickBot="1" x14ac:dyDescent="0.25">
      <c r="A1" s="398" t="s">
        <v>372</v>
      </c>
      <c r="B1" s="398"/>
      <c r="C1" s="398"/>
      <c r="D1" s="398"/>
      <c r="E1" s="398"/>
      <c r="F1" s="398"/>
      <c r="G1" s="398"/>
      <c r="H1" s="398"/>
      <c r="I1" s="398"/>
      <c r="J1" s="398"/>
      <c r="K1" s="398"/>
      <c r="L1" s="398"/>
      <c r="M1" s="398"/>
      <c r="N1" s="398"/>
      <c r="O1" s="398"/>
      <c r="P1" s="398"/>
      <c r="Q1" s="398"/>
      <c r="R1" s="398"/>
    </row>
    <row r="2" spans="1:18" ht="20.100000000000001" customHeight="1" thickBot="1" x14ac:dyDescent="0.35">
      <c r="A2" s="336"/>
      <c r="B2" s="337" t="s">
        <v>23</v>
      </c>
      <c r="C2" s="337">
        <v>1960</v>
      </c>
      <c r="D2" s="337">
        <v>1970</v>
      </c>
      <c r="E2" s="337">
        <v>1980</v>
      </c>
      <c r="F2" s="337">
        <v>1990</v>
      </c>
      <c r="G2" s="337">
        <v>2000</v>
      </c>
      <c r="H2" s="337">
        <v>2010</v>
      </c>
      <c r="I2" s="337">
        <v>2014</v>
      </c>
      <c r="J2" s="337">
        <v>2015</v>
      </c>
      <c r="K2" s="337">
        <v>2016</v>
      </c>
      <c r="L2" s="337">
        <v>2017</v>
      </c>
      <c r="M2" s="337">
        <v>2018</v>
      </c>
      <c r="N2" s="337">
        <v>2019</v>
      </c>
      <c r="O2" s="337">
        <v>2020</v>
      </c>
      <c r="P2" s="337">
        <v>2021</v>
      </c>
      <c r="Q2" s="337">
        <v>2022</v>
      </c>
      <c r="R2" s="337">
        <v>2023</v>
      </c>
    </row>
    <row r="3" spans="1:18" ht="20.100000000000001" customHeight="1" thickBot="1" x14ac:dyDescent="0.25">
      <c r="A3" s="405" t="s">
        <v>138</v>
      </c>
      <c r="B3" s="405"/>
      <c r="C3" s="405"/>
      <c r="D3" s="405"/>
      <c r="E3" s="405"/>
      <c r="F3" s="405"/>
      <c r="G3" s="405"/>
      <c r="H3" s="405"/>
      <c r="I3" s="405"/>
      <c r="J3" s="405"/>
      <c r="K3" s="405"/>
      <c r="L3" s="405"/>
      <c r="M3" s="405"/>
      <c r="N3" s="405"/>
      <c r="O3" s="405"/>
      <c r="P3" s="405"/>
      <c r="Q3" s="405"/>
      <c r="R3" s="405"/>
    </row>
    <row r="4" spans="1:18" ht="20.100000000000001" customHeight="1" thickBot="1" x14ac:dyDescent="0.25">
      <c r="A4" s="341" t="s">
        <v>3</v>
      </c>
      <c r="B4" s="297" t="s">
        <v>25</v>
      </c>
      <c r="C4" s="343">
        <v>1030</v>
      </c>
      <c r="D4" s="343">
        <v>1776</v>
      </c>
      <c r="E4" s="343">
        <v>2874</v>
      </c>
      <c r="F4" s="343">
        <v>5334</v>
      </c>
      <c r="G4" s="343">
        <v>9244</v>
      </c>
      <c r="H4" s="343">
        <v>12451</v>
      </c>
      <c r="I4" s="296">
        <v>15041</v>
      </c>
      <c r="J4" s="296">
        <v>15236</v>
      </c>
      <c r="K4" s="296">
        <v>15496</v>
      </c>
      <c r="L4" s="296">
        <v>16160</v>
      </c>
      <c r="M4" s="296">
        <v>16823</v>
      </c>
      <c r="N4" s="296">
        <v>16911</v>
      </c>
      <c r="O4" s="296">
        <v>17534</v>
      </c>
      <c r="P4" s="296">
        <v>17420</v>
      </c>
      <c r="Q4" s="296">
        <v>18527</v>
      </c>
      <c r="R4" s="296">
        <v>19162</v>
      </c>
    </row>
    <row r="5" spans="1:18" ht="20.100000000000001" customHeight="1" thickBot="1" x14ac:dyDescent="0.25">
      <c r="A5" s="341"/>
      <c r="B5" s="297" t="s">
        <v>26</v>
      </c>
      <c r="C5" s="340">
        <v>291</v>
      </c>
      <c r="D5" s="340">
        <v>546</v>
      </c>
      <c r="E5" s="343">
        <v>1320</v>
      </c>
      <c r="F5" s="343">
        <v>2817</v>
      </c>
      <c r="G5" s="343">
        <v>4853</v>
      </c>
      <c r="H5" s="343">
        <v>6214</v>
      </c>
      <c r="I5" s="296">
        <v>7530</v>
      </c>
      <c r="J5" s="296">
        <v>7547</v>
      </c>
      <c r="K5" s="296">
        <v>8060</v>
      </c>
      <c r="L5" s="296">
        <v>8338</v>
      </c>
      <c r="M5" s="296">
        <v>8475</v>
      </c>
      <c r="N5" s="296">
        <v>8556</v>
      </c>
      <c r="O5" s="296">
        <v>8754</v>
      </c>
      <c r="P5" s="296">
        <v>8524</v>
      </c>
      <c r="Q5" s="296">
        <v>9173</v>
      </c>
      <c r="R5" s="296">
        <v>9870</v>
      </c>
    </row>
    <row r="6" spans="1:18" ht="20.100000000000001" customHeight="1" thickBot="1" x14ac:dyDescent="0.25">
      <c r="A6" s="341" t="s">
        <v>126</v>
      </c>
      <c r="B6" s="297" t="s">
        <v>25</v>
      </c>
      <c r="C6" s="340">
        <v>437</v>
      </c>
      <c r="D6" s="340">
        <v>556</v>
      </c>
      <c r="E6" s="340">
        <v>687</v>
      </c>
      <c r="F6" s="340" t="s">
        <v>87</v>
      </c>
      <c r="G6" s="340" t="s">
        <v>87</v>
      </c>
      <c r="H6" s="340" t="s">
        <v>87</v>
      </c>
      <c r="I6" s="297" t="s">
        <v>87</v>
      </c>
      <c r="J6" s="297" t="s">
        <v>87</v>
      </c>
      <c r="K6" s="297" t="s">
        <v>87</v>
      </c>
      <c r="L6" s="297" t="s">
        <v>87</v>
      </c>
      <c r="M6" s="297" t="s">
        <v>87</v>
      </c>
      <c r="N6" s="297" t="s">
        <v>87</v>
      </c>
      <c r="O6" s="297" t="s">
        <v>87</v>
      </c>
      <c r="P6" s="297" t="s">
        <v>87</v>
      </c>
      <c r="Q6" s="297" t="s">
        <v>87</v>
      </c>
      <c r="R6" s="297" t="s">
        <v>87</v>
      </c>
    </row>
    <row r="7" spans="1:18" ht="20.100000000000001" customHeight="1" thickBot="1" x14ac:dyDescent="0.25">
      <c r="A7" s="341"/>
      <c r="B7" s="297" t="s">
        <v>26</v>
      </c>
      <c r="C7" s="340">
        <v>95</v>
      </c>
      <c r="D7" s="340">
        <v>168</v>
      </c>
      <c r="E7" s="340">
        <v>250</v>
      </c>
      <c r="F7" s="340" t="s">
        <v>87</v>
      </c>
      <c r="G7" s="340" t="s">
        <v>87</v>
      </c>
      <c r="H7" s="340" t="s">
        <v>87</v>
      </c>
      <c r="I7" s="297" t="s">
        <v>87</v>
      </c>
      <c r="J7" s="297" t="s">
        <v>87</v>
      </c>
      <c r="K7" s="297" t="s">
        <v>87</v>
      </c>
      <c r="L7" s="297" t="s">
        <v>87</v>
      </c>
      <c r="M7" s="297" t="s">
        <v>87</v>
      </c>
      <c r="N7" s="297" t="s">
        <v>87</v>
      </c>
      <c r="O7" s="297" t="s">
        <v>87</v>
      </c>
      <c r="P7" s="297" t="s">
        <v>87</v>
      </c>
      <c r="Q7" s="297" t="s">
        <v>87</v>
      </c>
      <c r="R7" s="297" t="s">
        <v>87</v>
      </c>
    </row>
    <row r="8" spans="1:18" ht="20.100000000000001" customHeight="1" thickBot="1" x14ac:dyDescent="0.25">
      <c r="A8" s="341" t="s">
        <v>125</v>
      </c>
      <c r="B8" s="297" t="s">
        <v>25</v>
      </c>
      <c r="C8" s="340">
        <v>593</v>
      </c>
      <c r="D8" s="343">
        <v>1220</v>
      </c>
      <c r="E8" s="343">
        <v>2187</v>
      </c>
      <c r="F8" s="343">
        <v>4001</v>
      </c>
      <c r="G8" s="343">
        <v>5631</v>
      </c>
      <c r="H8" s="343">
        <v>5833</v>
      </c>
      <c r="I8" s="296">
        <v>6210</v>
      </c>
      <c r="J8" s="296">
        <v>6179</v>
      </c>
      <c r="K8" s="296">
        <v>6305</v>
      </c>
      <c r="L8" s="296">
        <v>6446</v>
      </c>
      <c r="M8" s="296">
        <v>6700</v>
      </c>
      <c r="N8" s="296">
        <v>6631</v>
      </c>
      <c r="O8" s="296">
        <v>6885</v>
      </c>
      <c r="P8" s="296">
        <v>6874</v>
      </c>
      <c r="Q8" s="296">
        <v>7277</v>
      </c>
      <c r="R8" s="296">
        <v>7601</v>
      </c>
    </row>
    <row r="9" spans="1:18" ht="20.100000000000001" customHeight="1" thickBot="1" x14ac:dyDescent="0.25">
      <c r="A9" s="341"/>
      <c r="B9" s="297" t="s">
        <v>26</v>
      </c>
      <c r="C9" s="340">
        <v>196</v>
      </c>
      <c r="D9" s="340">
        <v>378</v>
      </c>
      <c r="E9" s="343">
        <v>1070</v>
      </c>
      <c r="F9" s="343">
        <v>2307</v>
      </c>
      <c r="G9" s="343">
        <v>3270</v>
      </c>
      <c r="H9" s="343">
        <v>3124</v>
      </c>
      <c r="I9" s="296">
        <v>3224</v>
      </c>
      <c r="J9" s="296">
        <v>3192</v>
      </c>
      <c r="K9" s="296">
        <v>3332</v>
      </c>
      <c r="L9" s="296">
        <v>3350</v>
      </c>
      <c r="M9" s="296">
        <v>3606</v>
      </c>
      <c r="N9" s="296">
        <v>3553</v>
      </c>
      <c r="O9" s="296">
        <v>3572</v>
      </c>
      <c r="P9" s="296">
        <v>3356</v>
      </c>
      <c r="Q9" s="296">
        <v>3793</v>
      </c>
      <c r="R9" s="296">
        <v>4040</v>
      </c>
    </row>
    <row r="10" spans="1:18" ht="20.100000000000001" customHeight="1" thickBot="1" x14ac:dyDescent="0.25">
      <c r="A10" s="341" t="s">
        <v>127</v>
      </c>
      <c r="B10" s="297" t="s">
        <v>25</v>
      </c>
      <c r="C10" s="340" t="s">
        <v>87</v>
      </c>
      <c r="D10" s="340" t="s">
        <v>87</v>
      </c>
      <c r="E10" s="340" t="s">
        <v>87</v>
      </c>
      <c r="F10" s="343">
        <v>1333</v>
      </c>
      <c r="G10" s="343">
        <v>3613</v>
      </c>
      <c r="H10" s="343">
        <v>5412</v>
      </c>
      <c r="I10" s="296">
        <v>5993</v>
      </c>
      <c r="J10" s="296">
        <v>5756</v>
      </c>
      <c r="K10" s="296">
        <v>5856</v>
      </c>
      <c r="L10" s="296">
        <v>6174</v>
      </c>
      <c r="M10" s="296">
        <v>5990</v>
      </c>
      <c r="N10" s="296">
        <v>5997</v>
      </c>
      <c r="O10" s="296">
        <v>5840</v>
      </c>
      <c r="P10" s="296">
        <v>5691</v>
      </c>
      <c r="Q10" s="296">
        <v>6020</v>
      </c>
      <c r="R10" s="296">
        <v>6041</v>
      </c>
    </row>
    <row r="11" spans="1:18" ht="20.100000000000001" customHeight="1" thickBot="1" x14ac:dyDescent="0.25">
      <c r="A11" s="341"/>
      <c r="B11" s="297" t="s">
        <v>26</v>
      </c>
      <c r="C11" s="340" t="s">
        <v>87</v>
      </c>
      <c r="D11" s="340" t="s">
        <v>87</v>
      </c>
      <c r="E11" s="340" t="s">
        <v>87</v>
      </c>
      <c r="F11" s="340">
        <v>510</v>
      </c>
      <c r="G11" s="343">
        <v>1583</v>
      </c>
      <c r="H11" s="343">
        <v>2544</v>
      </c>
      <c r="I11" s="296">
        <v>2951</v>
      </c>
      <c r="J11" s="296">
        <v>2777</v>
      </c>
      <c r="K11" s="296">
        <v>3066</v>
      </c>
      <c r="L11" s="296">
        <v>3266</v>
      </c>
      <c r="M11" s="296">
        <v>2953</v>
      </c>
      <c r="N11" s="296">
        <v>2836</v>
      </c>
      <c r="O11" s="296">
        <v>2882</v>
      </c>
      <c r="P11" s="296">
        <v>2744</v>
      </c>
      <c r="Q11" s="296">
        <v>2820</v>
      </c>
      <c r="R11" s="296">
        <v>3016</v>
      </c>
    </row>
    <row r="12" spans="1:18" ht="20.100000000000001" customHeight="1" thickBot="1" x14ac:dyDescent="0.25">
      <c r="A12" s="341" t="s">
        <v>128</v>
      </c>
      <c r="B12" s="297" t="s">
        <v>25</v>
      </c>
      <c r="C12" s="340" t="s">
        <v>87</v>
      </c>
      <c r="D12" s="340" t="s">
        <v>87</v>
      </c>
      <c r="E12" s="340" t="s">
        <v>87</v>
      </c>
      <c r="F12" s="340" t="s">
        <v>87</v>
      </c>
      <c r="G12" s="340" t="s">
        <v>87</v>
      </c>
      <c r="H12" s="343">
        <v>1206</v>
      </c>
      <c r="I12" s="296">
        <v>1602</v>
      </c>
      <c r="J12" s="296">
        <v>1639</v>
      </c>
      <c r="K12" s="296">
        <v>1804</v>
      </c>
      <c r="L12" s="296">
        <v>1779</v>
      </c>
      <c r="M12" s="296">
        <v>1887</v>
      </c>
      <c r="N12" s="296">
        <v>1842</v>
      </c>
      <c r="O12" s="296">
        <v>1883</v>
      </c>
      <c r="P12" s="296">
        <v>1914</v>
      </c>
      <c r="Q12" s="296">
        <v>1982</v>
      </c>
      <c r="R12" s="296">
        <v>2257</v>
      </c>
    </row>
    <row r="13" spans="1:18" ht="20.100000000000001" customHeight="1" thickBot="1" x14ac:dyDescent="0.25">
      <c r="A13" s="341"/>
      <c r="B13" s="297" t="s">
        <v>26</v>
      </c>
      <c r="C13" s="340" t="s">
        <v>87</v>
      </c>
      <c r="D13" s="340" t="s">
        <v>87</v>
      </c>
      <c r="E13" s="340" t="s">
        <v>87</v>
      </c>
      <c r="F13" s="340" t="s">
        <v>87</v>
      </c>
      <c r="G13" s="340" t="s">
        <v>87</v>
      </c>
      <c r="H13" s="340">
        <v>546</v>
      </c>
      <c r="I13" s="297">
        <v>772</v>
      </c>
      <c r="J13" s="297">
        <v>840</v>
      </c>
      <c r="K13" s="296">
        <v>1030</v>
      </c>
      <c r="L13" s="297">
        <v>920</v>
      </c>
      <c r="M13" s="297">
        <v>903</v>
      </c>
      <c r="N13" s="297">
        <v>984</v>
      </c>
      <c r="O13" s="296">
        <v>1023</v>
      </c>
      <c r="P13" s="296">
        <v>1043</v>
      </c>
      <c r="Q13" s="296">
        <v>1116</v>
      </c>
      <c r="R13" s="296">
        <v>1317</v>
      </c>
    </row>
    <row r="14" spans="1:18" ht="20.100000000000001" customHeight="1" thickBot="1" x14ac:dyDescent="0.25">
      <c r="A14" s="341" t="s">
        <v>129</v>
      </c>
      <c r="B14" s="297" t="s">
        <v>25</v>
      </c>
      <c r="C14" s="340" t="s">
        <v>87</v>
      </c>
      <c r="D14" s="340" t="s">
        <v>87</v>
      </c>
      <c r="E14" s="340" t="s">
        <v>87</v>
      </c>
      <c r="F14" s="340" t="s">
        <v>87</v>
      </c>
      <c r="G14" s="340" t="s">
        <v>87</v>
      </c>
      <c r="H14" s="340" t="s">
        <v>87</v>
      </c>
      <c r="I14" s="296">
        <v>1236</v>
      </c>
      <c r="J14" s="296">
        <v>1364</v>
      </c>
      <c r="K14" s="296">
        <v>1285</v>
      </c>
      <c r="L14" s="296">
        <v>1494</v>
      </c>
      <c r="M14" s="296">
        <v>1744</v>
      </c>
      <c r="N14" s="296">
        <v>1759</v>
      </c>
      <c r="O14" s="296">
        <v>2172</v>
      </c>
      <c r="P14" s="296">
        <v>1991</v>
      </c>
      <c r="Q14" s="296">
        <v>2185</v>
      </c>
      <c r="R14" s="296">
        <v>2426</v>
      </c>
    </row>
    <row r="15" spans="1:18" ht="20.100000000000001" customHeight="1" thickBot="1" x14ac:dyDescent="0.25">
      <c r="A15" s="341"/>
      <c r="B15" s="297" t="s">
        <v>26</v>
      </c>
      <c r="C15" s="340" t="s">
        <v>87</v>
      </c>
      <c r="D15" s="340" t="s">
        <v>87</v>
      </c>
      <c r="E15" s="340" t="s">
        <v>87</v>
      </c>
      <c r="F15" s="340" t="s">
        <v>87</v>
      </c>
      <c r="G15" s="340" t="s">
        <v>87</v>
      </c>
      <c r="H15" s="340" t="s">
        <v>87</v>
      </c>
      <c r="I15" s="297">
        <v>583</v>
      </c>
      <c r="J15" s="297">
        <v>602</v>
      </c>
      <c r="K15" s="297">
        <v>539</v>
      </c>
      <c r="L15" s="297">
        <v>695</v>
      </c>
      <c r="M15" s="297">
        <v>749</v>
      </c>
      <c r="N15" s="297">
        <v>836</v>
      </c>
      <c r="O15" s="297">
        <v>890</v>
      </c>
      <c r="P15" s="297">
        <v>863</v>
      </c>
      <c r="Q15" s="297">
        <v>831</v>
      </c>
      <c r="R15" s="296">
        <v>1026</v>
      </c>
    </row>
    <row r="16" spans="1:18" ht="20.100000000000001" customHeight="1" thickBot="1" x14ac:dyDescent="0.25">
      <c r="A16" s="341" t="s">
        <v>130</v>
      </c>
      <c r="B16" s="297" t="s">
        <v>25</v>
      </c>
      <c r="C16" s="340" t="s">
        <v>87</v>
      </c>
      <c r="D16" s="340" t="s">
        <v>87</v>
      </c>
      <c r="E16" s="340" t="s">
        <v>87</v>
      </c>
      <c r="F16" s="340" t="s">
        <v>87</v>
      </c>
      <c r="G16" s="340" t="s">
        <v>87</v>
      </c>
      <c r="H16" s="340" t="s">
        <v>87</v>
      </c>
      <c r="I16" s="297" t="s">
        <v>87</v>
      </c>
      <c r="J16" s="297">
        <v>298</v>
      </c>
      <c r="K16" s="297">
        <v>246</v>
      </c>
      <c r="L16" s="297">
        <v>267</v>
      </c>
      <c r="M16" s="297">
        <v>334</v>
      </c>
      <c r="N16" s="297">
        <v>431</v>
      </c>
      <c r="O16" s="297">
        <v>373</v>
      </c>
      <c r="P16" s="297">
        <v>431</v>
      </c>
      <c r="Q16" s="297">
        <v>401</v>
      </c>
      <c r="R16" s="297">
        <v>28</v>
      </c>
    </row>
    <row r="17" spans="1:18" ht="20.100000000000001" customHeight="1" thickBot="1" x14ac:dyDescent="0.25">
      <c r="A17" s="341"/>
      <c r="B17" s="297" t="s">
        <v>26</v>
      </c>
      <c r="C17" s="340" t="s">
        <v>87</v>
      </c>
      <c r="D17" s="340" t="s">
        <v>87</v>
      </c>
      <c r="E17" s="340" t="s">
        <v>87</v>
      </c>
      <c r="F17" s="340" t="s">
        <v>87</v>
      </c>
      <c r="G17" s="340" t="s">
        <v>87</v>
      </c>
      <c r="H17" s="340" t="s">
        <v>87</v>
      </c>
      <c r="I17" s="297" t="s">
        <v>87</v>
      </c>
      <c r="J17" s="297">
        <v>136</v>
      </c>
      <c r="K17" s="297">
        <v>93</v>
      </c>
      <c r="L17" s="297">
        <v>107</v>
      </c>
      <c r="M17" s="297">
        <v>152</v>
      </c>
      <c r="N17" s="297">
        <v>167</v>
      </c>
      <c r="O17" s="297">
        <v>128</v>
      </c>
      <c r="P17" s="297">
        <v>144</v>
      </c>
      <c r="Q17" s="297">
        <v>155</v>
      </c>
      <c r="R17" s="297">
        <v>11</v>
      </c>
    </row>
    <row r="18" spans="1:18" ht="20.100000000000001" customHeight="1" thickBot="1" x14ac:dyDescent="0.25">
      <c r="A18" s="341" t="s">
        <v>131</v>
      </c>
      <c r="B18" s="297" t="s">
        <v>25</v>
      </c>
      <c r="C18" s="340" t="s">
        <v>87</v>
      </c>
      <c r="D18" s="340" t="s">
        <v>87</v>
      </c>
      <c r="E18" s="340" t="s">
        <v>87</v>
      </c>
      <c r="F18" s="340" t="s">
        <v>87</v>
      </c>
      <c r="G18" s="340" t="s">
        <v>87</v>
      </c>
      <c r="H18" s="340" t="s">
        <v>87</v>
      </c>
      <c r="I18" s="297" t="s">
        <v>87</v>
      </c>
      <c r="J18" s="297" t="s">
        <v>87</v>
      </c>
      <c r="K18" s="297" t="s">
        <v>87</v>
      </c>
      <c r="L18" s="297" t="s">
        <v>87</v>
      </c>
      <c r="M18" s="297">
        <v>168</v>
      </c>
      <c r="N18" s="297">
        <v>251</v>
      </c>
      <c r="O18" s="297">
        <v>381</v>
      </c>
      <c r="P18" s="297">
        <v>519</v>
      </c>
      <c r="Q18" s="297">
        <v>662</v>
      </c>
      <c r="R18" s="297">
        <v>809</v>
      </c>
    </row>
    <row r="19" spans="1:18" ht="20.100000000000001" customHeight="1" thickBot="1" x14ac:dyDescent="0.25">
      <c r="A19" s="341"/>
      <c r="B19" s="297" t="s">
        <v>26</v>
      </c>
      <c r="C19" s="340" t="s">
        <v>87</v>
      </c>
      <c r="D19" s="340" t="s">
        <v>87</v>
      </c>
      <c r="E19" s="340" t="s">
        <v>87</v>
      </c>
      <c r="F19" s="340" t="s">
        <v>87</v>
      </c>
      <c r="G19" s="340" t="s">
        <v>87</v>
      </c>
      <c r="H19" s="340" t="s">
        <v>87</v>
      </c>
      <c r="I19" s="297" t="s">
        <v>87</v>
      </c>
      <c r="J19" s="297" t="s">
        <v>87</v>
      </c>
      <c r="K19" s="297" t="s">
        <v>87</v>
      </c>
      <c r="L19" s="297" t="s">
        <v>87</v>
      </c>
      <c r="M19" s="297">
        <v>112</v>
      </c>
      <c r="N19" s="297">
        <v>180</v>
      </c>
      <c r="O19" s="297">
        <v>259</v>
      </c>
      <c r="P19" s="297">
        <v>374</v>
      </c>
      <c r="Q19" s="297">
        <v>458</v>
      </c>
      <c r="R19" s="297">
        <v>460</v>
      </c>
    </row>
    <row r="20" spans="1:18" ht="20.100000000000001" customHeight="1" thickBot="1" x14ac:dyDescent="0.25">
      <c r="A20" s="405" t="s">
        <v>139</v>
      </c>
      <c r="B20" s="405"/>
      <c r="C20" s="405"/>
      <c r="D20" s="405"/>
      <c r="E20" s="405"/>
      <c r="F20" s="405"/>
      <c r="G20" s="405"/>
      <c r="H20" s="405"/>
      <c r="I20" s="405"/>
      <c r="J20" s="405"/>
      <c r="K20" s="405"/>
      <c r="L20" s="405"/>
      <c r="M20" s="405"/>
      <c r="N20" s="405"/>
      <c r="O20" s="405"/>
      <c r="P20" s="405"/>
      <c r="Q20" s="405"/>
      <c r="R20" s="405"/>
    </row>
    <row r="21" spans="1:18" ht="20.100000000000001" customHeight="1" thickBot="1" x14ac:dyDescent="0.25">
      <c r="A21" s="338"/>
      <c r="B21" s="297" t="s">
        <v>25</v>
      </c>
      <c r="C21" s="340">
        <v>734</v>
      </c>
      <c r="D21" s="343">
        <v>1202</v>
      </c>
      <c r="E21" s="340">
        <v>616</v>
      </c>
      <c r="F21" s="340">
        <v>929</v>
      </c>
      <c r="G21" s="343">
        <v>2445</v>
      </c>
      <c r="H21" s="343">
        <v>2416</v>
      </c>
      <c r="I21" s="296">
        <v>1732</v>
      </c>
      <c r="J21" s="296">
        <v>1880</v>
      </c>
      <c r="K21" s="296">
        <v>1628</v>
      </c>
      <c r="L21" s="296">
        <v>1292</v>
      </c>
      <c r="M21" s="296">
        <v>1153</v>
      </c>
      <c r="N21" s="296">
        <v>1339</v>
      </c>
      <c r="O21" s="296">
        <v>1390</v>
      </c>
      <c r="P21" s="296">
        <v>1327</v>
      </c>
      <c r="Q21" s="296">
        <v>1192</v>
      </c>
      <c r="R21" s="296">
        <v>1374</v>
      </c>
    </row>
    <row r="22" spans="1:18" ht="20.100000000000001" customHeight="1" thickBot="1" x14ac:dyDescent="0.25">
      <c r="A22" s="338"/>
      <c r="B22" s="297" t="s">
        <v>26</v>
      </c>
      <c r="C22" s="340">
        <v>358</v>
      </c>
      <c r="D22" s="340">
        <v>820</v>
      </c>
      <c r="E22" s="340">
        <v>504</v>
      </c>
      <c r="F22" s="340">
        <v>694</v>
      </c>
      <c r="G22" s="343">
        <v>1681</v>
      </c>
      <c r="H22" s="343">
        <v>1622</v>
      </c>
      <c r="I22" s="296">
        <v>1125</v>
      </c>
      <c r="J22" s="296">
        <v>1328</v>
      </c>
      <c r="K22" s="296">
        <v>1076</v>
      </c>
      <c r="L22" s="297">
        <v>899</v>
      </c>
      <c r="M22" s="297">
        <v>843</v>
      </c>
      <c r="N22" s="297">
        <v>939</v>
      </c>
      <c r="O22" s="296">
        <v>1000</v>
      </c>
      <c r="P22" s="297">
        <v>950</v>
      </c>
      <c r="Q22" s="297">
        <v>817</v>
      </c>
      <c r="R22" s="297">
        <v>960</v>
      </c>
    </row>
    <row r="23" spans="1:18" ht="20.100000000000001" customHeight="1" thickBot="1" x14ac:dyDescent="0.25">
      <c r="A23" s="405" t="s">
        <v>140</v>
      </c>
      <c r="B23" s="405"/>
      <c r="C23" s="405"/>
      <c r="D23" s="405"/>
      <c r="E23" s="405"/>
      <c r="F23" s="405"/>
      <c r="G23" s="405"/>
      <c r="H23" s="405"/>
      <c r="I23" s="405"/>
      <c r="J23" s="405"/>
      <c r="K23" s="405"/>
      <c r="L23" s="405"/>
      <c r="M23" s="405"/>
      <c r="N23" s="405"/>
      <c r="O23" s="405"/>
      <c r="P23" s="405"/>
      <c r="Q23" s="405"/>
      <c r="R23" s="405"/>
    </row>
    <row r="24" spans="1:18" ht="20.100000000000001" customHeight="1" thickBot="1" x14ac:dyDescent="0.25">
      <c r="A24" s="341" t="s">
        <v>3</v>
      </c>
      <c r="B24" s="297" t="s">
        <v>25</v>
      </c>
      <c r="C24" s="340" t="s">
        <v>87</v>
      </c>
      <c r="D24" s="340">
        <v>436</v>
      </c>
      <c r="E24" s="343">
        <v>2553</v>
      </c>
      <c r="F24" s="343">
        <v>6199</v>
      </c>
      <c r="G24" s="343">
        <v>14059</v>
      </c>
      <c r="H24" s="343">
        <v>21445</v>
      </c>
      <c r="I24" s="296">
        <v>24721</v>
      </c>
      <c r="J24" s="296">
        <v>24631</v>
      </c>
      <c r="K24" s="296">
        <v>25104</v>
      </c>
      <c r="L24" s="296">
        <v>24210</v>
      </c>
      <c r="M24" s="296">
        <v>22614</v>
      </c>
      <c r="N24" s="296">
        <v>21532</v>
      </c>
      <c r="O24" s="296">
        <v>22260</v>
      </c>
      <c r="P24" s="296">
        <v>22445</v>
      </c>
      <c r="Q24" s="296">
        <v>20764</v>
      </c>
      <c r="R24" s="296">
        <v>19625</v>
      </c>
    </row>
    <row r="25" spans="1:18" ht="20.100000000000001" customHeight="1" thickBot="1" x14ac:dyDescent="0.25">
      <c r="A25" s="341"/>
      <c r="B25" s="297" t="s">
        <v>26</v>
      </c>
      <c r="C25" s="340" t="s">
        <v>87</v>
      </c>
      <c r="D25" s="340">
        <v>7</v>
      </c>
      <c r="E25" s="340">
        <v>514</v>
      </c>
      <c r="F25" s="343">
        <v>2244</v>
      </c>
      <c r="G25" s="343">
        <v>6710</v>
      </c>
      <c r="H25" s="343">
        <v>10462</v>
      </c>
      <c r="I25" s="296">
        <v>12012</v>
      </c>
      <c r="J25" s="296">
        <v>11981</v>
      </c>
      <c r="K25" s="296">
        <v>12211</v>
      </c>
      <c r="L25" s="296">
        <v>11928</v>
      </c>
      <c r="M25" s="296">
        <v>11175</v>
      </c>
      <c r="N25" s="296">
        <v>10436</v>
      </c>
      <c r="O25" s="296">
        <v>10803</v>
      </c>
      <c r="P25" s="296">
        <v>10883</v>
      </c>
      <c r="Q25" s="296">
        <v>10122</v>
      </c>
      <c r="R25" s="296">
        <v>9571</v>
      </c>
    </row>
    <row r="26" spans="1:18" ht="20.100000000000001" customHeight="1" thickBot="1" x14ac:dyDescent="0.25">
      <c r="A26" s="341" t="s">
        <v>357</v>
      </c>
      <c r="B26" s="297" t="s">
        <v>25</v>
      </c>
      <c r="C26" s="340" t="s">
        <v>87</v>
      </c>
      <c r="D26" s="340">
        <v>436</v>
      </c>
      <c r="E26" s="343">
        <v>1969</v>
      </c>
      <c r="F26" s="343">
        <v>3112</v>
      </c>
      <c r="G26" s="343">
        <v>3974</v>
      </c>
      <c r="H26" s="343">
        <v>4627</v>
      </c>
      <c r="I26" s="296">
        <v>5026</v>
      </c>
      <c r="J26" s="296">
        <v>5057</v>
      </c>
      <c r="K26" s="296">
        <v>5007</v>
      </c>
      <c r="L26" s="296">
        <v>4924</v>
      </c>
      <c r="M26" s="296">
        <v>4380</v>
      </c>
      <c r="N26" s="296">
        <v>4389</v>
      </c>
      <c r="O26" s="296">
        <v>4619</v>
      </c>
      <c r="P26" s="296">
        <v>4484</v>
      </c>
      <c r="Q26" s="296">
        <v>4300</v>
      </c>
      <c r="R26" s="296">
        <v>3884</v>
      </c>
    </row>
    <row r="27" spans="1:18" ht="20.100000000000001" customHeight="1" thickBot="1" x14ac:dyDescent="0.25">
      <c r="A27" s="341"/>
      <c r="B27" s="297" t="s">
        <v>26</v>
      </c>
      <c r="C27" s="340" t="s">
        <v>87</v>
      </c>
      <c r="D27" s="340">
        <v>7</v>
      </c>
      <c r="E27" s="340">
        <v>378</v>
      </c>
      <c r="F27" s="343">
        <v>1011</v>
      </c>
      <c r="G27" s="343">
        <v>1619</v>
      </c>
      <c r="H27" s="343">
        <v>1700</v>
      </c>
      <c r="I27" s="296">
        <v>1995</v>
      </c>
      <c r="J27" s="296">
        <v>1988</v>
      </c>
      <c r="K27" s="296">
        <v>1984</v>
      </c>
      <c r="L27" s="296">
        <v>2000</v>
      </c>
      <c r="M27" s="296">
        <v>1809</v>
      </c>
      <c r="N27" s="296">
        <v>1724</v>
      </c>
      <c r="O27" s="296">
        <v>1853</v>
      </c>
      <c r="P27" s="296">
        <v>1758</v>
      </c>
      <c r="Q27" s="296">
        <v>1699</v>
      </c>
      <c r="R27" s="296">
        <v>1554</v>
      </c>
    </row>
    <row r="28" spans="1:18" ht="20.100000000000001" customHeight="1" thickBot="1" x14ac:dyDescent="0.25">
      <c r="A28" s="341" t="s">
        <v>133</v>
      </c>
      <c r="B28" s="297" t="s">
        <v>25</v>
      </c>
      <c r="C28" s="340" t="s">
        <v>87</v>
      </c>
      <c r="D28" s="340" t="s">
        <v>87</v>
      </c>
      <c r="E28" s="340">
        <v>584</v>
      </c>
      <c r="F28" s="343">
        <v>3087</v>
      </c>
      <c r="G28" s="343">
        <v>4187</v>
      </c>
      <c r="H28" s="343">
        <v>4534</v>
      </c>
      <c r="I28" s="296">
        <v>5166</v>
      </c>
      <c r="J28" s="296">
        <v>5182</v>
      </c>
      <c r="K28" s="296">
        <v>5258</v>
      </c>
      <c r="L28" s="296">
        <v>4886</v>
      </c>
      <c r="M28" s="296">
        <v>4687</v>
      </c>
      <c r="N28" s="296">
        <v>4484</v>
      </c>
      <c r="O28" s="296">
        <v>4583</v>
      </c>
      <c r="P28" s="296">
        <v>4591</v>
      </c>
      <c r="Q28" s="296">
        <v>4362</v>
      </c>
      <c r="R28" s="296">
        <v>4106</v>
      </c>
    </row>
    <row r="29" spans="1:18" ht="20.100000000000001" customHeight="1" thickBot="1" x14ac:dyDescent="0.25">
      <c r="A29" s="341"/>
      <c r="B29" s="297" t="s">
        <v>26</v>
      </c>
      <c r="C29" s="340" t="s">
        <v>87</v>
      </c>
      <c r="D29" s="340" t="s">
        <v>87</v>
      </c>
      <c r="E29" s="340">
        <v>136</v>
      </c>
      <c r="F29" s="343">
        <v>1233</v>
      </c>
      <c r="G29" s="343">
        <v>1844</v>
      </c>
      <c r="H29" s="343">
        <v>2237</v>
      </c>
      <c r="I29" s="296">
        <v>2513</v>
      </c>
      <c r="J29" s="296">
        <v>2568</v>
      </c>
      <c r="K29" s="296">
        <v>2512</v>
      </c>
      <c r="L29" s="296">
        <v>2400</v>
      </c>
      <c r="M29" s="296">
        <v>2314</v>
      </c>
      <c r="N29" s="296">
        <v>2265</v>
      </c>
      <c r="O29" s="296">
        <v>2445</v>
      </c>
      <c r="P29" s="296">
        <v>2460</v>
      </c>
      <c r="Q29" s="296">
        <v>2316</v>
      </c>
      <c r="R29" s="296">
        <v>2276</v>
      </c>
    </row>
    <row r="30" spans="1:18" ht="20.100000000000001" customHeight="1" thickBot="1" x14ac:dyDescent="0.25">
      <c r="A30" s="341" t="s">
        <v>134</v>
      </c>
      <c r="B30" s="297" t="s">
        <v>25</v>
      </c>
      <c r="C30" s="340" t="s">
        <v>87</v>
      </c>
      <c r="D30" s="340" t="s">
        <v>87</v>
      </c>
      <c r="E30" s="340" t="s">
        <v>87</v>
      </c>
      <c r="F30" s="340" t="s">
        <v>87</v>
      </c>
      <c r="G30" s="343">
        <v>3336</v>
      </c>
      <c r="H30" s="343">
        <v>4848</v>
      </c>
      <c r="I30" s="296">
        <v>5116</v>
      </c>
      <c r="J30" s="296">
        <v>5119</v>
      </c>
      <c r="K30" s="296">
        <v>5064</v>
      </c>
      <c r="L30" s="296">
        <v>5012</v>
      </c>
      <c r="M30" s="296">
        <v>4556</v>
      </c>
      <c r="N30" s="296">
        <v>4305</v>
      </c>
      <c r="O30" s="296">
        <v>4610</v>
      </c>
      <c r="P30" s="296">
        <v>4543</v>
      </c>
      <c r="Q30" s="296">
        <v>4382</v>
      </c>
      <c r="R30" s="296">
        <v>4008</v>
      </c>
    </row>
    <row r="31" spans="1:18" ht="20.100000000000001" customHeight="1" thickBot="1" x14ac:dyDescent="0.25">
      <c r="A31" s="341"/>
      <c r="B31" s="297" t="s">
        <v>26</v>
      </c>
      <c r="C31" s="340" t="s">
        <v>87</v>
      </c>
      <c r="D31" s="340" t="s">
        <v>87</v>
      </c>
      <c r="E31" s="340" t="s">
        <v>87</v>
      </c>
      <c r="F31" s="340" t="s">
        <v>87</v>
      </c>
      <c r="G31" s="343">
        <v>1776</v>
      </c>
      <c r="H31" s="343">
        <v>2429</v>
      </c>
      <c r="I31" s="296">
        <v>2559</v>
      </c>
      <c r="J31" s="296">
        <v>2529</v>
      </c>
      <c r="K31" s="296">
        <v>2495</v>
      </c>
      <c r="L31" s="296">
        <v>2516</v>
      </c>
      <c r="M31" s="296">
        <v>2290</v>
      </c>
      <c r="N31" s="296">
        <v>2029</v>
      </c>
      <c r="O31" s="296">
        <v>2190</v>
      </c>
      <c r="P31" s="296">
        <v>2206</v>
      </c>
      <c r="Q31" s="296">
        <v>2134</v>
      </c>
      <c r="R31" s="296">
        <v>1849</v>
      </c>
    </row>
    <row r="32" spans="1:18" ht="20.100000000000001" customHeight="1" thickBot="1" x14ac:dyDescent="0.25">
      <c r="A32" s="341" t="s">
        <v>135</v>
      </c>
      <c r="B32" s="297" t="s">
        <v>25</v>
      </c>
      <c r="C32" s="340" t="s">
        <v>87</v>
      </c>
      <c r="D32" s="340" t="s">
        <v>87</v>
      </c>
      <c r="E32" s="340" t="s">
        <v>87</v>
      </c>
      <c r="F32" s="340" t="s">
        <v>87</v>
      </c>
      <c r="G32" s="343">
        <v>2562</v>
      </c>
      <c r="H32" s="343">
        <v>4483</v>
      </c>
      <c r="I32" s="296">
        <v>4983</v>
      </c>
      <c r="J32" s="296">
        <v>4642</v>
      </c>
      <c r="K32" s="296">
        <v>5161</v>
      </c>
      <c r="L32" s="296">
        <v>4999</v>
      </c>
      <c r="M32" s="296">
        <v>4584</v>
      </c>
      <c r="N32" s="296">
        <v>4288</v>
      </c>
      <c r="O32" s="296">
        <v>4434</v>
      </c>
      <c r="P32" s="296">
        <v>4689</v>
      </c>
      <c r="Q32" s="296">
        <v>4201</v>
      </c>
      <c r="R32" s="296">
        <v>3938</v>
      </c>
    </row>
    <row r="33" spans="1:18" ht="20.100000000000001" customHeight="1" thickBot="1" x14ac:dyDescent="0.25">
      <c r="A33" s="341"/>
      <c r="B33" s="297" t="s">
        <v>26</v>
      </c>
      <c r="C33" s="340" t="s">
        <v>87</v>
      </c>
      <c r="D33" s="340" t="s">
        <v>87</v>
      </c>
      <c r="E33" s="340" t="s">
        <v>87</v>
      </c>
      <c r="F33" s="340" t="s">
        <v>87</v>
      </c>
      <c r="G33" s="343">
        <v>1471</v>
      </c>
      <c r="H33" s="343">
        <v>2502</v>
      </c>
      <c r="I33" s="296">
        <v>2603</v>
      </c>
      <c r="J33" s="296">
        <v>2400</v>
      </c>
      <c r="K33" s="296">
        <v>2727</v>
      </c>
      <c r="L33" s="296">
        <v>2605</v>
      </c>
      <c r="M33" s="296">
        <v>2414</v>
      </c>
      <c r="N33" s="296">
        <v>2256</v>
      </c>
      <c r="O33" s="296">
        <v>2224</v>
      </c>
      <c r="P33" s="296">
        <v>2352</v>
      </c>
      <c r="Q33" s="296">
        <v>2155</v>
      </c>
      <c r="R33" s="296">
        <v>2077</v>
      </c>
    </row>
    <row r="34" spans="1:18" ht="20.100000000000001" customHeight="1" thickBot="1" x14ac:dyDescent="0.25">
      <c r="A34" s="341" t="s">
        <v>136</v>
      </c>
      <c r="B34" s="297" t="s">
        <v>25</v>
      </c>
      <c r="C34" s="340" t="s">
        <v>87</v>
      </c>
      <c r="D34" s="340" t="s">
        <v>87</v>
      </c>
      <c r="E34" s="340" t="s">
        <v>87</v>
      </c>
      <c r="F34" s="340" t="s">
        <v>87</v>
      </c>
      <c r="G34" s="340" t="s">
        <v>87</v>
      </c>
      <c r="H34" s="343">
        <v>2953</v>
      </c>
      <c r="I34" s="296">
        <v>4430</v>
      </c>
      <c r="J34" s="296">
        <v>4631</v>
      </c>
      <c r="K34" s="296">
        <v>4614</v>
      </c>
      <c r="L34" s="296">
        <v>4389</v>
      </c>
      <c r="M34" s="296">
        <v>4407</v>
      </c>
      <c r="N34" s="296">
        <v>4066</v>
      </c>
      <c r="O34" s="296">
        <v>4014</v>
      </c>
      <c r="P34" s="296">
        <v>4138</v>
      </c>
      <c r="Q34" s="296">
        <v>3519</v>
      </c>
      <c r="R34" s="296">
        <v>3689</v>
      </c>
    </row>
    <row r="35" spans="1:18" ht="20.100000000000001" customHeight="1" thickBot="1" x14ac:dyDescent="0.25">
      <c r="A35" s="338"/>
      <c r="B35" s="297" t="s">
        <v>26</v>
      </c>
      <c r="C35" s="340" t="s">
        <v>87</v>
      </c>
      <c r="D35" s="340" t="s">
        <v>87</v>
      </c>
      <c r="E35" s="340" t="s">
        <v>87</v>
      </c>
      <c r="F35" s="340" t="s">
        <v>87</v>
      </c>
      <c r="G35" s="340" t="s">
        <v>87</v>
      </c>
      <c r="H35" s="343">
        <v>1594</v>
      </c>
      <c r="I35" s="296">
        <v>2342</v>
      </c>
      <c r="J35" s="296">
        <v>2496</v>
      </c>
      <c r="K35" s="296">
        <v>2493</v>
      </c>
      <c r="L35" s="296">
        <v>2407</v>
      </c>
      <c r="M35" s="296">
        <v>2348</v>
      </c>
      <c r="N35" s="296">
        <v>2162</v>
      </c>
      <c r="O35" s="296">
        <v>2091</v>
      </c>
      <c r="P35" s="296">
        <v>2107</v>
      </c>
      <c r="Q35" s="296">
        <v>1818</v>
      </c>
      <c r="R35" s="296">
        <v>1815</v>
      </c>
    </row>
    <row r="36" spans="1:18" ht="20.100000000000001" customHeight="1" thickBot="1" x14ac:dyDescent="0.25">
      <c r="A36" s="405" t="s">
        <v>358</v>
      </c>
      <c r="B36" s="405"/>
      <c r="C36" s="405"/>
      <c r="D36" s="405"/>
      <c r="E36" s="405"/>
      <c r="F36" s="405"/>
      <c r="G36" s="405"/>
      <c r="H36" s="405"/>
      <c r="I36" s="405"/>
      <c r="J36" s="405"/>
      <c r="K36" s="405"/>
      <c r="L36" s="405"/>
      <c r="M36" s="405"/>
      <c r="N36" s="405"/>
      <c r="O36" s="405"/>
      <c r="P36" s="405"/>
      <c r="Q36" s="405"/>
      <c r="R36" s="405"/>
    </row>
    <row r="37" spans="1:18" ht="20.100000000000001" customHeight="1" thickBot="1" x14ac:dyDescent="0.25">
      <c r="A37" s="341" t="s">
        <v>123</v>
      </c>
      <c r="B37" s="297" t="s">
        <v>25</v>
      </c>
      <c r="C37" s="340" t="s">
        <v>87</v>
      </c>
      <c r="D37" s="340" t="s">
        <v>87</v>
      </c>
      <c r="E37" s="340" t="s">
        <v>87</v>
      </c>
      <c r="F37" s="340" t="s">
        <v>87</v>
      </c>
      <c r="G37" s="340" t="s">
        <v>87</v>
      </c>
      <c r="H37" s="340">
        <v>518</v>
      </c>
      <c r="I37" s="297">
        <v>633</v>
      </c>
      <c r="J37" s="297">
        <v>617</v>
      </c>
      <c r="K37" s="297">
        <v>527</v>
      </c>
      <c r="L37" s="297">
        <v>591</v>
      </c>
      <c r="M37" s="297">
        <v>668</v>
      </c>
      <c r="N37" s="297">
        <v>735</v>
      </c>
      <c r="O37" s="297">
        <v>694</v>
      </c>
      <c r="P37" s="297">
        <v>706</v>
      </c>
      <c r="Q37" s="297">
        <v>623</v>
      </c>
      <c r="R37" s="297">
        <v>606</v>
      </c>
    </row>
    <row r="38" spans="1:18" ht="20.100000000000001" customHeight="1" thickBot="1" x14ac:dyDescent="0.25">
      <c r="A38" s="341"/>
      <c r="B38" s="297" t="s">
        <v>26</v>
      </c>
      <c r="C38" s="340" t="s">
        <v>87</v>
      </c>
      <c r="D38" s="340" t="s">
        <v>87</v>
      </c>
      <c r="E38" s="340" t="s">
        <v>87</v>
      </c>
      <c r="F38" s="340" t="s">
        <v>87</v>
      </c>
      <c r="G38" s="340" t="s">
        <v>87</v>
      </c>
      <c r="H38" s="340">
        <v>365</v>
      </c>
      <c r="I38" s="297">
        <v>439</v>
      </c>
      <c r="J38" s="297">
        <v>436</v>
      </c>
      <c r="K38" s="297">
        <v>365</v>
      </c>
      <c r="L38" s="297">
        <v>447</v>
      </c>
      <c r="M38" s="297">
        <v>488</v>
      </c>
      <c r="N38" s="297">
        <v>547</v>
      </c>
      <c r="O38" s="297">
        <v>505</v>
      </c>
      <c r="P38" s="297">
        <v>506</v>
      </c>
      <c r="Q38" s="297">
        <v>455</v>
      </c>
      <c r="R38" s="297">
        <v>450</v>
      </c>
    </row>
    <row r="39" spans="1:18" ht="20.100000000000001" customHeight="1" thickBot="1" x14ac:dyDescent="0.25">
      <c r="A39" s="341" t="s">
        <v>122</v>
      </c>
      <c r="B39" s="297" t="s">
        <v>25</v>
      </c>
      <c r="C39" s="340" t="s">
        <v>87</v>
      </c>
      <c r="D39" s="340" t="s">
        <v>87</v>
      </c>
      <c r="E39" s="340" t="s">
        <v>87</v>
      </c>
      <c r="F39" s="340" t="s">
        <v>87</v>
      </c>
      <c r="G39" s="340" t="s">
        <v>87</v>
      </c>
      <c r="H39" s="340">
        <v>578</v>
      </c>
      <c r="I39" s="297">
        <v>371</v>
      </c>
      <c r="J39" s="297">
        <v>346</v>
      </c>
      <c r="K39" s="297">
        <v>331</v>
      </c>
      <c r="L39" s="297">
        <v>331</v>
      </c>
      <c r="M39" s="297">
        <v>333</v>
      </c>
      <c r="N39" s="297">
        <v>331</v>
      </c>
      <c r="O39" s="297">
        <v>398</v>
      </c>
      <c r="P39" s="297">
        <v>366</v>
      </c>
      <c r="Q39" s="297">
        <v>352</v>
      </c>
      <c r="R39" s="297">
        <v>385</v>
      </c>
    </row>
    <row r="40" spans="1:18" ht="20.100000000000001" customHeight="1" thickBot="1" x14ac:dyDescent="0.25">
      <c r="A40" s="341"/>
      <c r="B40" s="297" t="s">
        <v>26</v>
      </c>
      <c r="C40" s="340" t="s">
        <v>87</v>
      </c>
      <c r="D40" s="340" t="s">
        <v>87</v>
      </c>
      <c r="E40" s="340" t="s">
        <v>87</v>
      </c>
      <c r="F40" s="340" t="s">
        <v>87</v>
      </c>
      <c r="G40" s="340" t="s">
        <v>87</v>
      </c>
      <c r="H40" s="340">
        <v>371</v>
      </c>
      <c r="I40" s="297">
        <v>222</v>
      </c>
      <c r="J40" s="297">
        <v>218</v>
      </c>
      <c r="K40" s="297">
        <v>226</v>
      </c>
      <c r="L40" s="297">
        <v>237</v>
      </c>
      <c r="M40" s="297">
        <v>216</v>
      </c>
      <c r="N40" s="297">
        <v>205</v>
      </c>
      <c r="O40" s="297">
        <v>264</v>
      </c>
      <c r="P40" s="297">
        <v>245</v>
      </c>
      <c r="Q40" s="297">
        <v>237</v>
      </c>
      <c r="R40" s="297">
        <v>256</v>
      </c>
    </row>
    <row r="41" spans="1:18" ht="20.100000000000001" customHeight="1" thickBot="1" x14ac:dyDescent="0.25">
      <c r="A41" s="405" t="s">
        <v>359</v>
      </c>
      <c r="B41" s="405"/>
      <c r="C41" s="405"/>
      <c r="D41" s="405"/>
      <c r="E41" s="405"/>
      <c r="F41" s="405"/>
      <c r="G41" s="405"/>
      <c r="H41" s="405"/>
      <c r="I41" s="405"/>
      <c r="J41" s="405"/>
      <c r="K41" s="405"/>
      <c r="L41" s="405"/>
      <c r="M41" s="405"/>
      <c r="N41" s="405"/>
      <c r="O41" s="405"/>
      <c r="P41" s="405"/>
      <c r="Q41" s="405"/>
      <c r="R41" s="405"/>
    </row>
    <row r="42" spans="1:18" ht="20.100000000000001" customHeight="1" thickBot="1" x14ac:dyDescent="0.25">
      <c r="A42" s="341" t="s">
        <v>123</v>
      </c>
      <c r="B42" s="297" t="s">
        <v>25</v>
      </c>
      <c r="C42" s="340" t="s">
        <v>87</v>
      </c>
      <c r="D42" s="340" t="s">
        <v>87</v>
      </c>
      <c r="E42" s="340" t="s">
        <v>87</v>
      </c>
      <c r="F42" s="340" t="s">
        <v>87</v>
      </c>
      <c r="G42" s="340" t="s">
        <v>87</v>
      </c>
      <c r="H42" s="340" t="s">
        <v>87</v>
      </c>
      <c r="I42" s="297">
        <v>25</v>
      </c>
      <c r="J42" s="297">
        <v>24</v>
      </c>
      <c r="K42" s="297">
        <v>25</v>
      </c>
      <c r="L42" s="297">
        <v>34</v>
      </c>
      <c r="M42" s="297">
        <v>15</v>
      </c>
      <c r="N42" s="297">
        <v>19</v>
      </c>
      <c r="O42" s="297">
        <v>22</v>
      </c>
      <c r="P42" s="297">
        <v>28</v>
      </c>
      <c r="Q42" s="297">
        <v>19</v>
      </c>
      <c r="R42" s="297">
        <v>145</v>
      </c>
    </row>
    <row r="43" spans="1:18" ht="20.100000000000001" customHeight="1" thickBot="1" x14ac:dyDescent="0.25">
      <c r="A43" s="341"/>
      <c r="B43" s="297" t="s">
        <v>26</v>
      </c>
      <c r="C43" s="340" t="s">
        <v>87</v>
      </c>
      <c r="D43" s="340" t="s">
        <v>87</v>
      </c>
      <c r="E43" s="340" t="s">
        <v>87</v>
      </c>
      <c r="F43" s="340" t="s">
        <v>87</v>
      </c>
      <c r="G43" s="340" t="s">
        <v>87</v>
      </c>
      <c r="H43" s="340" t="s">
        <v>87</v>
      </c>
      <c r="I43" s="297">
        <v>13</v>
      </c>
      <c r="J43" s="297">
        <v>11</v>
      </c>
      <c r="K43" s="297">
        <v>18</v>
      </c>
      <c r="L43" s="297">
        <v>22</v>
      </c>
      <c r="M43" s="297">
        <v>10</v>
      </c>
      <c r="N43" s="297">
        <v>14</v>
      </c>
      <c r="O43" s="297">
        <v>12</v>
      </c>
      <c r="P43" s="297">
        <v>18</v>
      </c>
      <c r="Q43" s="297">
        <v>12</v>
      </c>
      <c r="R43" s="297">
        <v>106</v>
      </c>
    </row>
    <row r="44" spans="1:18" ht="20.100000000000001" customHeight="1" thickBot="1" x14ac:dyDescent="0.25">
      <c r="A44" s="341" t="s">
        <v>122</v>
      </c>
      <c r="B44" s="297" t="s">
        <v>25</v>
      </c>
      <c r="C44" s="340" t="s">
        <v>87</v>
      </c>
      <c r="D44" s="340" t="s">
        <v>87</v>
      </c>
      <c r="E44" s="340" t="s">
        <v>87</v>
      </c>
      <c r="F44" s="340" t="s">
        <v>87</v>
      </c>
      <c r="G44" s="340" t="s">
        <v>87</v>
      </c>
      <c r="H44" s="340" t="s">
        <v>87</v>
      </c>
      <c r="I44" s="297">
        <v>520</v>
      </c>
      <c r="J44" s="297">
        <v>363</v>
      </c>
      <c r="K44" s="297">
        <v>407</v>
      </c>
      <c r="L44" s="297">
        <v>466</v>
      </c>
      <c r="M44" s="297">
        <v>429</v>
      </c>
      <c r="N44" s="297">
        <v>487</v>
      </c>
      <c r="O44" s="297">
        <v>456</v>
      </c>
      <c r="P44" s="297">
        <v>402</v>
      </c>
      <c r="Q44" s="297">
        <v>396</v>
      </c>
      <c r="R44" s="297">
        <v>378</v>
      </c>
    </row>
    <row r="45" spans="1:18" ht="20.100000000000001" customHeight="1" thickBot="1" x14ac:dyDescent="0.25">
      <c r="A45" s="341"/>
      <c r="B45" s="297" t="s">
        <v>26</v>
      </c>
      <c r="C45" s="340" t="s">
        <v>87</v>
      </c>
      <c r="D45" s="340" t="s">
        <v>87</v>
      </c>
      <c r="E45" s="340" t="s">
        <v>87</v>
      </c>
      <c r="F45" s="340" t="s">
        <v>87</v>
      </c>
      <c r="G45" s="340" t="s">
        <v>87</v>
      </c>
      <c r="H45" s="340" t="s">
        <v>87</v>
      </c>
      <c r="I45" s="297">
        <v>397</v>
      </c>
      <c r="J45" s="297">
        <v>260</v>
      </c>
      <c r="K45" s="297">
        <v>286</v>
      </c>
      <c r="L45" s="297">
        <v>318</v>
      </c>
      <c r="M45" s="297">
        <v>319</v>
      </c>
      <c r="N45" s="297">
        <v>356</v>
      </c>
      <c r="O45" s="297">
        <v>330</v>
      </c>
      <c r="P45" s="297">
        <v>300</v>
      </c>
      <c r="Q45" s="297">
        <v>292</v>
      </c>
      <c r="R45" s="297">
        <v>277</v>
      </c>
    </row>
    <row r="46" spans="1:18" ht="20.100000000000001" customHeight="1" thickBot="1" x14ac:dyDescent="0.25">
      <c r="A46" s="405" t="s">
        <v>141</v>
      </c>
      <c r="B46" s="405"/>
      <c r="C46" s="405"/>
      <c r="D46" s="405"/>
      <c r="E46" s="405"/>
      <c r="F46" s="405"/>
      <c r="G46" s="405"/>
      <c r="H46" s="405"/>
      <c r="I46" s="405"/>
      <c r="J46" s="405"/>
      <c r="K46" s="405"/>
      <c r="L46" s="405"/>
      <c r="M46" s="405"/>
      <c r="N46" s="405"/>
      <c r="O46" s="405"/>
      <c r="P46" s="405"/>
      <c r="Q46" s="405"/>
      <c r="R46" s="405"/>
    </row>
    <row r="47" spans="1:18" ht="20.100000000000001" customHeight="1" thickBot="1" x14ac:dyDescent="0.25">
      <c r="A47" s="338"/>
      <c r="B47" s="297" t="s">
        <v>25</v>
      </c>
      <c r="C47" s="340" t="s">
        <v>87</v>
      </c>
      <c r="D47" s="343">
        <v>1426</v>
      </c>
      <c r="E47" s="343">
        <v>7862</v>
      </c>
      <c r="F47" s="343">
        <v>7469</v>
      </c>
      <c r="G47" s="343">
        <v>7650</v>
      </c>
      <c r="H47" s="343">
        <v>11334</v>
      </c>
      <c r="I47" s="296">
        <v>11062</v>
      </c>
      <c r="J47" s="296">
        <v>13351</v>
      </c>
      <c r="K47" s="296">
        <v>12516</v>
      </c>
      <c r="L47" s="296">
        <v>12858</v>
      </c>
      <c r="M47" s="296">
        <v>13421</v>
      </c>
      <c r="N47" s="296">
        <v>12595</v>
      </c>
      <c r="O47" s="296">
        <v>13144</v>
      </c>
      <c r="P47" s="296">
        <v>13224</v>
      </c>
      <c r="Q47" s="296">
        <v>13332</v>
      </c>
      <c r="R47" s="296">
        <v>11049</v>
      </c>
    </row>
    <row r="48" spans="1:18" ht="20.100000000000001" customHeight="1" x14ac:dyDescent="0.2">
      <c r="A48" s="338"/>
      <c r="B48" s="297" t="s">
        <v>26</v>
      </c>
      <c r="C48" s="340" t="s">
        <v>87</v>
      </c>
      <c r="D48" s="340">
        <v>134</v>
      </c>
      <c r="E48" s="343">
        <v>1145</v>
      </c>
      <c r="F48" s="343">
        <v>2889</v>
      </c>
      <c r="G48" s="343">
        <v>2429</v>
      </c>
      <c r="H48" s="343">
        <v>4488</v>
      </c>
      <c r="I48" s="296">
        <v>3883</v>
      </c>
      <c r="J48" s="296">
        <v>5140</v>
      </c>
      <c r="K48" s="296">
        <v>4863</v>
      </c>
      <c r="L48" s="296">
        <v>4808</v>
      </c>
      <c r="M48" s="296">
        <v>5026</v>
      </c>
      <c r="N48" s="296">
        <v>4930</v>
      </c>
      <c r="O48" s="296">
        <v>5027</v>
      </c>
      <c r="P48" s="296">
        <v>5173</v>
      </c>
      <c r="Q48" s="296">
        <v>5206</v>
      </c>
      <c r="R48" s="296">
        <v>4680</v>
      </c>
    </row>
    <row r="49" spans="1:18" ht="15" customHeight="1" x14ac:dyDescent="0.2">
      <c r="A49" s="401" t="s">
        <v>367</v>
      </c>
      <c r="B49" s="401"/>
      <c r="C49" s="401"/>
      <c r="D49" s="401"/>
      <c r="E49" s="401"/>
      <c r="F49" s="401"/>
      <c r="G49" s="401"/>
      <c r="H49" s="401"/>
      <c r="I49" s="401"/>
      <c r="J49" s="401"/>
      <c r="K49" s="401"/>
      <c r="L49" s="401"/>
      <c r="M49" s="401"/>
      <c r="N49" s="401"/>
      <c r="O49" s="401"/>
      <c r="P49" s="401"/>
      <c r="Q49" s="401"/>
      <c r="R49" s="401"/>
    </row>
    <row r="50" spans="1:18" ht="15" customHeight="1" x14ac:dyDescent="0.2">
      <c r="A50" s="401" t="s">
        <v>368</v>
      </c>
      <c r="B50" s="401"/>
      <c r="C50" s="401"/>
      <c r="D50" s="401"/>
      <c r="E50" s="401"/>
      <c r="F50" s="401"/>
      <c r="G50" s="401"/>
      <c r="H50" s="401"/>
      <c r="I50" s="401"/>
      <c r="J50" s="401"/>
      <c r="K50" s="401"/>
      <c r="L50" s="401"/>
      <c r="M50" s="401"/>
      <c r="N50" s="401"/>
      <c r="O50" s="401"/>
      <c r="P50" s="401"/>
      <c r="Q50" s="401"/>
      <c r="R50" s="401"/>
    </row>
    <row r="51" spans="1:18" ht="15" customHeight="1" x14ac:dyDescent="0.2">
      <c r="A51" s="401" t="s">
        <v>369</v>
      </c>
      <c r="B51" s="401"/>
      <c r="C51" s="401"/>
      <c r="D51" s="401"/>
      <c r="E51" s="401"/>
      <c r="F51" s="401"/>
      <c r="G51" s="401"/>
      <c r="H51" s="401"/>
      <c r="I51" s="401"/>
      <c r="J51" s="401"/>
      <c r="K51" s="401"/>
      <c r="L51" s="401"/>
      <c r="M51" s="401"/>
      <c r="N51" s="401"/>
      <c r="O51" s="401"/>
      <c r="P51" s="401"/>
      <c r="Q51" s="401"/>
      <c r="R51" s="401"/>
    </row>
    <row r="52" spans="1:18" ht="15" customHeight="1" x14ac:dyDescent="0.2">
      <c r="A52" s="401" t="s">
        <v>370</v>
      </c>
      <c r="B52" s="401"/>
      <c r="C52" s="401"/>
      <c r="D52" s="401"/>
      <c r="E52" s="401"/>
      <c r="F52" s="401"/>
      <c r="G52" s="401"/>
      <c r="H52" s="401"/>
      <c r="I52" s="401"/>
      <c r="J52" s="401"/>
      <c r="K52" s="401"/>
      <c r="L52" s="401"/>
      <c r="M52" s="401"/>
      <c r="N52" s="401"/>
      <c r="O52" s="401"/>
      <c r="P52" s="401"/>
      <c r="Q52" s="401"/>
      <c r="R52" s="401"/>
    </row>
    <row r="53" spans="1:18" ht="15" customHeight="1" thickBot="1" x14ac:dyDescent="0.25">
      <c r="A53" s="399" t="s">
        <v>371</v>
      </c>
      <c r="B53" s="399"/>
      <c r="C53" s="399"/>
      <c r="D53" s="399"/>
      <c r="E53" s="399"/>
      <c r="F53" s="399"/>
      <c r="G53" s="399"/>
      <c r="H53" s="399"/>
      <c r="I53" s="399"/>
      <c r="J53" s="399"/>
      <c r="K53" s="399"/>
      <c r="L53" s="399"/>
      <c r="M53" s="399"/>
      <c r="N53" s="399"/>
      <c r="O53" s="399"/>
      <c r="P53" s="399"/>
      <c r="Q53" s="399"/>
      <c r="R53" s="399"/>
    </row>
    <row r="54" spans="1:18" ht="16.5" x14ac:dyDescent="0.3">
      <c r="P54" s="400" t="s">
        <v>470</v>
      </c>
      <c r="Q54" s="400"/>
      <c r="R54" s="400"/>
    </row>
  </sheetData>
  <mergeCells count="13">
    <mergeCell ref="P54:R54"/>
    <mergeCell ref="A41:R41"/>
    <mergeCell ref="A53:R53"/>
    <mergeCell ref="A46:R46"/>
    <mergeCell ref="A49:R49"/>
    <mergeCell ref="A50:R50"/>
    <mergeCell ref="A51:R51"/>
    <mergeCell ref="A52:R52"/>
    <mergeCell ref="A1:R1"/>
    <mergeCell ref="A3:R3"/>
    <mergeCell ref="A20:R20"/>
    <mergeCell ref="A23:R23"/>
    <mergeCell ref="A36:R36"/>
  </mergeCells>
  <hyperlinks>
    <hyperlink ref="P54" location="Content!A1" display="Back to Content Page" xr:uid="{5BBDA467-4CD0-49FF-9362-A913AB52EA43}"/>
    <hyperlink ref="P54:R54" location="Contents!A1" display="Back to Contents Page" xr:uid="{A3E373E9-A87F-45BE-81A6-370C1A8246D8}"/>
  </hyperlinks>
  <printOptions horizontalCentered="1" verticalCentered="1"/>
  <pageMargins left="0.5" right="0.5" top="0" bottom="0" header="0" footer="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203F-B0FD-4415-9804-0BA1C371FFE9}">
  <dimension ref="A1:R20"/>
  <sheetViews>
    <sheetView showGridLines="0" zoomScale="85" zoomScaleNormal="85" zoomScaleSheetLayoutView="100" workbookViewId="0">
      <selection sqref="A1:L1"/>
    </sheetView>
  </sheetViews>
  <sheetFormatPr defaultColWidth="9.140625" defaultRowHeight="15" x14ac:dyDescent="0.2"/>
  <cols>
    <col min="1" max="1" width="25.7109375" style="272" customWidth="1"/>
    <col min="2" max="12" width="15.7109375" style="272" customWidth="1"/>
    <col min="13" max="17" width="9.140625" style="272"/>
    <col min="18" max="18" width="9.140625" style="273"/>
    <col min="19" max="16384" width="9.140625" style="272"/>
  </cols>
  <sheetData>
    <row r="1" spans="1:12" ht="20.100000000000001" customHeight="1" thickBot="1" x14ac:dyDescent="0.25">
      <c r="A1" s="398" t="s">
        <v>373</v>
      </c>
      <c r="B1" s="398"/>
      <c r="C1" s="398"/>
      <c r="D1" s="398"/>
      <c r="E1" s="398"/>
      <c r="F1" s="398"/>
      <c r="G1" s="398"/>
      <c r="H1" s="398"/>
      <c r="I1" s="398"/>
      <c r="J1" s="398"/>
      <c r="K1" s="398"/>
      <c r="L1" s="398"/>
    </row>
    <row r="2" spans="1:12" ht="54.95" customHeight="1" thickBot="1" x14ac:dyDescent="0.35">
      <c r="A2" s="337" t="s">
        <v>155</v>
      </c>
      <c r="B2" s="337" t="s">
        <v>156</v>
      </c>
      <c r="C2" s="337" t="s">
        <v>1</v>
      </c>
      <c r="D2" s="337" t="s">
        <v>2</v>
      </c>
      <c r="E2" s="337" t="s">
        <v>82</v>
      </c>
      <c r="F2" s="337" t="s">
        <v>157</v>
      </c>
      <c r="G2" s="337" t="s">
        <v>158</v>
      </c>
      <c r="H2" s="337" t="s">
        <v>159</v>
      </c>
      <c r="I2" s="337" t="s">
        <v>174</v>
      </c>
      <c r="J2" s="337" t="s">
        <v>160</v>
      </c>
      <c r="K2" s="337" t="s">
        <v>178</v>
      </c>
      <c r="L2" s="337" t="s">
        <v>3</v>
      </c>
    </row>
    <row r="3" spans="1:12" ht="20.100000000000001" customHeight="1" thickBot="1" x14ac:dyDescent="0.25">
      <c r="A3" s="345" t="s">
        <v>161</v>
      </c>
      <c r="B3" s="346">
        <v>74776</v>
      </c>
      <c r="C3" s="346">
        <v>214235</v>
      </c>
      <c r="D3" s="346">
        <v>275916</v>
      </c>
      <c r="E3" s="346">
        <v>4020</v>
      </c>
      <c r="F3" s="346">
        <v>11510</v>
      </c>
      <c r="G3" s="346">
        <v>62297</v>
      </c>
      <c r="H3" s="346">
        <v>9417</v>
      </c>
      <c r="I3" s="346">
        <v>163371</v>
      </c>
      <c r="J3" s="346">
        <v>27721</v>
      </c>
      <c r="K3" s="346">
        <v>3884</v>
      </c>
      <c r="L3" s="346">
        <v>847147</v>
      </c>
    </row>
    <row r="4" spans="1:12" ht="20.100000000000001" customHeight="1" thickBot="1" x14ac:dyDescent="0.25">
      <c r="A4" s="345" t="s">
        <v>162</v>
      </c>
      <c r="B4" s="346">
        <v>104467</v>
      </c>
      <c r="C4" s="346">
        <v>151204</v>
      </c>
      <c r="D4" s="346">
        <v>153719</v>
      </c>
      <c r="E4" s="346">
        <v>12910</v>
      </c>
      <c r="F4" s="346">
        <v>142006</v>
      </c>
      <c r="G4" s="346">
        <v>71379</v>
      </c>
      <c r="H4" s="346">
        <v>1298</v>
      </c>
      <c r="I4" s="346">
        <v>224661</v>
      </c>
      <c r="J4" s="346">
        <v>14048</v>
      </c>
      <c r="K4" s="346">
        <v>1044</v>
      </c>
      <c r="L4" s="346">
        <v>876736</v>
      </c>
    </row>
    <row r="5" spans="1:12" ht="20.100000000000001" customHeight="1" thickBot="1" x14ac:dyDescent="0.25">
      <c r="A5" s="345" t="s">
        <v>163</v>
      </c>
      <c r="B5" s="346">
        <v>82970</v>
      </c>
      <c r="C5" s="346">
        <v>354602</v>
      </c>
      <c r="D5" s="346">
        <v>137802</v>
      </c>
      <c r="E5" s="346">
        <v>4081</v>
      </c>
      <c r="F5" s="346">
        <v>255687</v>
      </c>
      <c r="G5" s="346">
        <v>20417</v>
      </c>
      <c r="H5" s="347">
        <v>0</v>
      </c>
      <c r="I5" s="346">
        <v>168610</v>
      </c>
      <c r="J5" s="346">
        <v>17899</v>
      </c>
      <c r="K5" s="347">
        <v>389</v>
      </c>
      <c r="L5" s="346">
        <v>1042457</v>
      </c>
    </row>
    <row r="6" spans="1:12" ht="20.100000000000001" customHeight="1" thickBot="1" x14ac:dyDescent="0.25">
      <c r="A6" s="345" t="s">
        <v>164</v>
      </c>
      <c r="B6" s="346">
        <v>31521</v>
      </c>
      <c r="C6" s="346">
        <v>335973</v>
      </c>
      <c r="D6" s="346">
        <v>82431</v>
      </c>
      <c r="E6" s="346">
        <v>1003</v>
      </c>
      <c r="F6" s="346">
        <v>122940</v>
      </c>
      <c r="G6" s="346">
        <v>90434</v>
      </c>
      <c r="H6" s="347">
        <v>0</v>
      </c>
      <c r="I6" s="346">
        <v>191961</v>
      </c>
      <c r="J6" s="346">
        <v>3336</v>
      </c>
      <c r="K6" s="347">
        <v>0</v>
      </c>
      <c r="L6" s="346">
        <v>859599</v>
      </c>
    </row>
    <row r="7" spans="1:12" ht="20.100000000000001" customHeight="1" thickBot="1" x14ac:dyDescent="0.25">
      <c r="A7" s="345" t="s">
        <v>165</v>
      </c>
      <c r="B7" s="346">
        <v>45810</v>
      </c>
      <c r="C7" s="346">
        <v>280695</v>
      </c>
      <c r="D7" s="346">
        <v>58199</v>
      </c>
      <c r="E7" s="346">
        <v>1883</v>
      </c>
      <c r="F7" s="346">
        <v>20780</v>
      </c>
      <c r="G7" s="346">
        <v>211214</v>
      </c>
      <c r="H7" s="347">
        <v>0</v>
      </c>
      <c r="I7" s="346">
        <v>352817</v>
      </c>
      <c r="J7" s="346">
        <v>1609</v>
      </c>
      <c r="K7" s="347">
        <v>438</v>
      </c>
      <c r="L7" s="346">
        <v>973445</v>
      </c>
    </row>
    <row r="8" spans="1:12" ht="20.100000000000001" customHeight="1" thickBot="1" x14ac:dyDescent="0.25">
      <c r="A8" s="345" t="s">
        <v>166</v>
      </c>
      <c r="B8" s="346">
        <v>46671</v>
      </c>
      <c r="C8" s="346">
        <v>372492</v>
      </c>
      <c r="D8" s="346">
        <v>69847</v>
      </c>
      <c r="E8" s="346">
        <v>1921</v>
      </c>
      <c r="F8" s="346">
        <v>6774</v>
      </c>
      <c r="G8" s="346">
        <v>135099</v>
      </c>
      <c r="H8" s="347">
        <v>0</v>
      </c>
      <c r="I8" s="346">
        <v>251570</v>
      </c>
      <c r="J8" s="347">
        <v>76</v>
      </c>
      <c r="K8" s="346">
        <v>1563</v>
      </c>
      <c r="L8" s="346">
        <v>886013</v>
      </c>
    </row>
    <row r="9" spans="1:12" ht="20.100000000000001" customHeight="1" thickBot="1" x14ac:dyDescent="0.25">
      <c r="A9" s="345" t="s">
        <v>167</v>
      </c>
      <c r="B9" s="346">
        <v>23304</v>
      </c>
      <c r="C9" s="346">
        <v>345975</v>
      </c>
      <c r="D9" s="346">
        <v>59858</v>
      </c>
      <c r="E9" s="346">
        <v>4176</v>
      </c>
      <c r="F9" s="347">
        <v>535</v>
      </c>
      <c r="G9" s="346">
        <v>79498</v>
      </c>
      <c r="H9" s="347">
        <v>0</v>
      </c>
      <c r="I9" s="346">
        <v>185668</v>
      </c>
      <c r="J9" s="347">
        <v>201</v>
      </c>
      <c r="K9" s="347">
        <v>0</v>
      </c>
      <c r="L9" s="346">
        <v>699215</v>
      </c>
    </row>
    <row r="10" spans="1:12" ht="20.100000000000001" customHeight="1" thickBot="1" x14ac:dyDescent="0.25">
      <c r="A10" s="345" t="s">
        <v>168</v>
      </c>
      <c r="B10" s="346">
        <v>56060</v>
      </c>
      <c r="C10" s="346">
        <v>391398</v>
      </c>
      <c r="D10" s="346">
        <v>86206</v>
      </c>
      <c r="E10" s="346">
        <v>23933</v>
      </c>
      <c r="F10" s="347">
        <v>0</v>
      </c>
      <c r="G10" s="346">
        <v>24518</v>
      </c>
      <c r="H10" s="347">
        <v>0</v>
      </c>
      <c r="I10" s="346">
        <v>71553</v>
      </c>
      <c r="J10" s="346">
        <v>2992</v>
      </c>
      <c r="K10" s="347">
        <v>0</v>
      </c>
      <c r="L10" s="346">
        <v>656660</v>
      </c>
    </row>
    <row r="11" spans="1:12" ht="20.100000000000001" customHeight="1" thickBot="1" x14ac:dyDescent="0.25">
      <c r="A11" s="345" t="s">
        <v>169</v>
      </c>
      <c r="B11" s="346">
        <v>115226</v>
      </c>
      <c r="C11" s="346">
        <v>299273</v>
      </c>
      <c r="D11" s="346">
        <v>68799</v>
      </c>
      <c r="E11" s="346">
        <v>32939</v>
      </c>
      <c r="F11" s="347">
        <v>0</v>
      </c>
      <c r="G11" s="346">
        <v>9027</v>
      </c>
      <c r="H11" s="347">
        <v>0</v>
      </c>
      <c r="I11" s="346">
        <v>80237</v>
      </c>
      <c r="J11" s="346">
        <v>3271</v>
      </c>
      <c r="K11" s="346">
        <v>2320</v>
      </c>
      <c r="L11" s="346">
        <v>611092</v>
      </c>
    </row>
    <row r="12" spans="1:12" ht="20.100000000000001" customHeight="1" thickBot="1" x14ac:dyDescent="0.25">
      <c r="A12" s="345" t="s">
        <v>170</v>
      </c>
      <c r="B12" s="346">
        <v>66742</v>
      </c>
      <c r="C12" s="346">
        <v>210453</v>
      </c>
      <c r="D12" s="346">
        <v>69608</v>
      </c>
      <c r="E12" s="346">
        <v>44342</v>
      </c>
      <c r="F12" s="347">
        <v>0</v>
      </c>
      <c r="G12" s="346">
        <v>14044</v>
      </c>
      <c r="H12" s="347">
        <v>0</v>
      </c>
      <c r="I12" s="346">
        <v>22959</v>
      </c>
      <c r="J12" s="347">
        <v>668</v>
      </c>
      <c r="K12" s="346">
        <v>18170</v>
      </c>
      <c r="L12" s="346">
        <v>446986</v>
      </c>
    </row>
    <row r="13" spans="1:12" ht="20.100000000000001" customHeight="1" thickBot="1" x14ac:dyDescent="0.25">
      <c r="A13" s="345" t="s">
        <v>171</v>
      </c>
      <c r="B13" s="346">
        <v>55972</v>
      </c>
      <c r="C13" s="346">
        <v>261397</v>
      </c>
      <c r="D13" s="346">
        <v>73005</v>
      </c>
      <c r="E13" s="346">
        <v>38835</v>
      </c>
      <c r="F13" s="347">
        <v>0</v>
      </c>
      <c r="G13" s="346">
        <v>20412</v>
      </c>
      <c r="H13" s="347">
        <v>0</v>
      </c>
      <c r="I13" s="346">
        <v>305469</v>
      </c>
      <c r="J13" s="346">
        <v>5364</v>
      </c>
      <c r="K13" s="346">
        <v>30645</v>
      </c>
      <c r="L13" s="346">
        <v>791099</v>
      </c>
    </row>
    <row r="14" spans="1:12" ht="20.100000000000001" customHeight="1" thickBot="1" x14ac:dyDescent="0.25">
      <c r="A14" s="345" t="s">
        <v>172</v>
      </c>
      <c r="B14" s="346">
        <v>35959</v>
      </c>
      <c r="C14" s="346">
        <v>147053</v>
      </c>
      <c r="D14" s="346">
        <v>40439</v>
      </c>
      <c r="E14" s="346">
        <v>8148</v>
      </c>
      <c r="F14" s="347">
        <v>0</v>
      </c>
      <c r="G14" s="346">
        <v>9949</v>
      </c>
      <c r="H14" s="347">
        <v>0</v>
      </c>
      <c r="I14" s="346">
        <v>187894</v>
      </c>
      <c r="J14" s="346">
        <v>18424</v>
      </c>
      <c r="K14" s="346">
        <v>45134</v>
      </c>
      <c r="L14" s="346">
        <v>493000</v>
      </c>
    </row>
    <row r="15" spans="1:12" ht="20.100000000000001" customHeight="1" thickBot="1" x14ac:dyDescent="0.25">
      <c r="A15" s="345" t="s">
        <v>173</v>
      </c>
      <c r="B15" s="346">
        <v>42981</v>
      </c>
      <c r="C15" s="346">
        <v>102237</v>
      </c>
      <c r="D15" s="346">
        <v>15603</v>
      </c>
      <c r="E15" s="346">
        <v>5176</v>
      </c>
      <c r="F15" s="347">
        <v>0</v>
      </c>
      <c r="G15" s="346">
        <v>23222</v>
      </c>
      <c r="H15" s="347">
        <v>0</v>
      </c>
      <c r="I15" s="346">
        <v>85526</v>
      </c>
      <c r="J15" s="346">
        <v>20363</v>
      </c>
      <c r="K15" s="346">
        <v>10023</v>
      </c>
      <c r="L15" s="346">
        <v>305131</v>
      </c>
    </row>
    <row r="16" spans="1:12" ht="20.100000000000001" customHeight="1" thickBot="1" x14ac:dyDescent="0.25">
      <c r="A16" s="345" t="s">
        <v>374</v>
      </c>
      <c r="B16" s="346">
        <v>33912</v>
      </c>
      <c r="C16" s="346">
        <v>57196</v>
      </c>
      <c r="D16" s="346">
        <v>10117</v>
      </c>
      <c r="E16" s="346">
        <v>1476</v>
      </c>
      <c r="F16" s="347">
        <v>0</v>
      </c>
      <c r="G16" s="346">
        <v>15474</v>
      </c>
      <c r="H16" s="347">
        <v>0</v>
      </c>
      <c r="I16" s="346">
        <v>11454</v>
      </c>
      <c r="J16" s="346">
        <v>23086</v>
      </c>
      <c r="K16" s="346">
        <v>17526</v>
      </c>
      <c r="L16" s="346">
        <v>170241</v>
      </c>
    </row>
    <row r="17" spans="1:12" ht="20.100000000000001" customHeight="1" x14ac:dyDescent="0.2">
      <c r="A17" s="345" t="s">
        <v>375</v>
      </c>
      <c r="B17" s="346">
        <v>53499</v>
      </c>
      <c r="C17" s="346">
        <v>77976</v>
      </c>
      <c r="D17" s="346">
        <v>31781</v>
      </c>
      <c r="E17" s="346">
        <v>10922</v>
      </c>
      <c r="F17" s="347">
        <v>0</v>
      </c>
      <c r="G17" s="346">
        <v>14146</v>
      </c>
      <c r="H17" s="347">
        <v>0</v>
      </c>
      <c r="I17" s="346">
        <v>11546</v>
      </c>
      <c r="J17" s="346">
        <v>41173</v>
      </c>
      <c r="K17" s="346">
        <v>90957</v>
      </c>
      <c r="L17" s="346">
        <v>332000</v>
      </c>
    </row>
    <row r="18" spans="1:12" ht="15" customHeight="1" x14ac:dyDescent="0.2">
      <c r="A18" s="401" t="s">
        <v>376</v>
      </c>
      <c r="B18" s="401"/>
      <c r="C18" s="401"/>
      <c r="D18" s="401"/>
      <c r="E18" s="401"/>
      <c r="F18" s="401"/>
      <c r="G18" s="401"/>
      <c r="H18" s="401"/>
      <c r="I18" s="401"/>
      <c r="J18" s="401"/>
      <c r="K18" s="401"/>
      <c r="L18" s="401"/>
    </row>
    <row r="19" spans="1:12" ht="15" customHeight="1" thickBot="1" x14ac:dyDescent="0.25">
      <c r="A19" s="399" t="s">
        <v>377</v>
      </c>
      <c r="B19" s="399"/>
      <c r="C19" s="399"/>
      <c r="D19" s="399"/>
      <c r="E19" s="399"/>
      <c r="F19" s="399"/>
      <c r="G19" s="399"/>
      <c r="H19" s="399"/>
      <c r="I19" s="399"/>
      <c r="J19" s="399"/>
      <c r="K19" s="399"/>
      <c r="L19" s="399"/>
    </row>
    <row r="20" spans="1:12" ht="16.5" x14ac:dyDescent="0.3">
      <c r="J20" s="400" t="s">
        <v>470</v>
      </c>
      <c r="K20" s="400"/>
      <c r="L20" s="400"/>
    </row>
  </sheetData>
  <mergeCells count="4">
    <mergeCell ref="A18:L18"/>
    <mergeCell ref="A19:L19"/>
    <mergeCell ref="A1:L1"/>
    <mergeCell ref="J20:L20"/>
  </mergeCells>
  <hyperlinks>
    <hyperlink ref="J20" location="Content!A1" display="Back to Content Page" xr:uid="{E764D3EF-43EF-4ABB-9F4C-AEFC1D9395B3}"/>
    <hyperlink ref="J20:L20" location="Contents!A1" display="Back to Contents Page" xr:uid="{F2AA16A0-7D3A-489D-B578-3A190F091192}"/>
  </hyperlinks>
  <printOptions horizontalCentered="1" verticalCentered="1"/>
  <pageMargins left="0.5" right="0.5" top="0" bottom="0" header="0" footer="0"/>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20"/>
  <sheetViews>
    <sheetView showGridLines="0" zoomScale="85" zoomScaleNormal="85" zoomScaleSheetLayoutView="100" workbookViewId="0">
      <selection sqref="A1:L1"/>
    </sheetView>
  </sheetViews>
  <sheetFormatPr defaultColWidth="9.140625" defaultRowHeight="15.75" x14ac:dyDescent="0.25"/>
  <cols>
    <col min="1" max="1" width="25.7109375" style="281" customWidth="1"/>
    <col min="2" max="12" width="15.7109375" style="281" customWidth="1"/>
    <col min="13" max="16384" width="9.140625" style="281"/>
  </cols>
  <sheetData>
    <row r="1" spans="1:12" ht="20.100000000000001" customHeight="1" thickBot="1" x14ac:dyDescent="0.3">
      <c r="A1" s="398" t="s">
        <v>378</v>
      </c>
      <c r="B1" s="398"/>
      <c r="C1" s="398"/>
      <c r="D1" s="398"/>
      <c r="E1" s="398"/>
      <c r="F1" s="398"/>
      <c r="G1" s="398"/>
      <c r="H1" s="398"/>
      <c r="I1" s="398"/>
      <c r="J1" s="398"/>
      <c r="K1" s="398"/>
      <c r="L1" s="398"/>
    </row>
    <row r="2" spans="1:12" ht="54.95" customHeight="1" thickBot="1" x14ac:dyDescent="0.35">
      <c r="A2" s="337" t="s">
        <v>155</v>
      </c>
      <c r="B2" s="337" t="s">
        <v>156</v>
      </c>
      <c r="C2" s="337" t="s">
        <v>1</v>
      </c>
      <c r="D2" s="337" t="s">
        <v>2</v>
      </c>
      <c r="E2" s="337" t="s">
        <v>82</v>
      </c>
      <c r="F2" s="337" t="s">
        <v>157</v>
      </c>
      <c r="G2" s="337" t="s">
        <v>158</v>
      </c>
      <c r="H2" s="337" t="s">
        <v>159</v>
      </c>
      <c r="I2" s="337" t="s">
        <v>174</v>
      </c>
      <c r="J2" s="337" t="s">
        <v>160</v>
      </c>
      <c r="K2" s="337" t="s">
        <v>178</v>
      </c>
      <c r="L2" s="337" t="s">
        <v>3</v>
      </c>
    </row>
    <row r="3" spans="1:12" ht="20.100000000000001" customHeight="1" thickBot="1" x14ac:dyDescent="0.3">
      <c r="A3" s="345" t="s">
        <v>161</v>
      </c>
      <c r="B3" s="346">
        <v>503277</v>
      </c>
      <c r="C3" s="346">
        <v>1573321</v>
      </c>
      <c r="D3" s="346">
        <v>1924142</v>
      </c>
      <c r="E3" s="346">
        <v>311770</v>
      </c>
      <c r="F3" s="346">
        <v>262509</v>
      </c>
      <c r="G3" s="346">
        <v>944810</v>
      </c>
      <c r="H3" s="346">
        <v>112474</v>
      </c>
      <c r="I3" s="346">
        <v>2014807</v>
      </c>
      <c r="J3" s="346">
        <v>95937</v>
      </c>
      <c r="K3" s="346">
        <v>94862</v>
      </c>
      <c r="L3" s="346">
        <v>7837909</v>
      </c>
    </row>
    <row r="4" spans="1:12" ht="20.100000000000001" customHeight="1" thickBot="1" x14ac:dyDescent="0.3">
      <c r="A4" s="345" t="s">
        <v>162</v>
      </c>
      <c r="B4" s="346">
        <v>517043</v>
      </c>
      <c r="C4" s="346">
        <v>1839190</v>
      </c>
      <c r="D4" s="346">
        <v>2220430</v>
      </c>
      <c r="E4" s="346">
        <v>348039</v>
      </c>
      <c r="F4" s="346">
        <v>328067</v>
      </c>
      <c r="G4" s="346">
        <v>1124873</v>
      </c>
      <c r="H4" s="346">
        <v>123625</v>
      </c>
      <c r="I4" s="346">
        <v>2305921</v>
      </c>
      <c r="J4" s="346">
        <v>84943</v>
      </c>
      <c r="K4" s="346">
        <v>106578</v>
      </c>
      <c r="L4" s="346">
        <v>8998709</v>
      </c>
    </row>
    <row r="5" spans="1:12" ht="20.100000000000001" customHeight="1" thickBot="1" x14ac:dyDescent="0.3">
      <c r="A5" s="345" t="s">
        <v>163</v>
      </c>
      <c r="B5" s="346">
        <v>532136</v>
      </c>
      <c r="C5" s="346">
        <v>1820988</v>
      </c>
      <c r="D5" s="346">
        <v>2181167</v>
      </c>
      <c r="E5" s="346">
        <v>336063</v>
      </c>
      <c r="F5" s="346">
        <v>346106</v>
      </c>
      <c r="G5" s="346">
        <v>1180981</v>
      </c>
      <c r="H5" s="346">
        <v>119266</v>
      </c>
      <c r="I5" s="346">
        <v>2973812</v>
      </c>
      <c r="J5" s="346">
        <v>96127</v>
      </c>
      <c r="K5" s="346">
        <v>111147</v>
      </c>
      <c r="L5" s="346">
        <v>9697793</v>
      </c>
    </row>
    <row r="6" spans="1:12" ht="20.100000000000001" customHeight="1" thickBot="1" x14ac:dyDescent="0.3">
      <c r="A6" s="345" t="s">
        <v>164</v>
      </c>
      <c r="B6" s="346">
        <v>591814</v>
      </c>
      <c r="C6" s="346">
        <v>1946159</v>
      </c>
      <c r="D6" s="346">
        <v>2314237</v>
      </c>
      <c r="E6" s="346">
        <v>365825</v>
      </c>
      <c r="F6" s="346">
        <v>351658</v>
      </c>
      <c r="G6" s="346">
        <v>1196035</v>
      </c>
      <c r="H6" s="346">
        <v>113312</v>
      </c>
      <c r="I6" s="346">
        <v>2536971</v>
      </c>
      <c r="J6" s="346">
        <v>106219</v>
      </c>
      <c r="K6" s="346">
        <v>115082</v>
      </c>
      <c r="L6" s="346">
        <v>9637312</v>
      </c>
    </row>
    <row r="7" spans="1:12" ht="20.100000000000001" customHeight="1" thickBot="1" x14ac:dyDescent="0.3">
      <c r="A7" s="345" t="s">
        <v>165</v>
      </c>
      <c r="B7" s="346">
        <v>587903</v>
      </c>
      <c r="C7" s="346">
        <v>2185580</v>
      </c>
      <c r="D7" s="346">
        <v>2523528</v>
      </c>
      <c r="E7" s="346">
        <v>389037</v>
      </c>
      <c r="F7" s="346">
        <v>376896</v>
      </c>
      <c r="G7" s="346">
        <v>1297647</v>
      </c>
      <c r="H7" s="346">
        <v>99668</v>
      </c>
      <c r="I7" s="346">
        <v>2969921</v>
      </c>
      <c r="J7" s="346">
        <v>125117</v>
      </c>
      <c r="K7" s="346">
        <v>109571</v>
      </c>
      <c r="L7" s="346">
        <v>10664868</v>
      </c>
    </row>
    <row r="8" spans="1:12" ht="20.100000000000001" customHeight="1" thickBot="1" x14ac:dyDescent="0.3">
      <c r="A8" s="345" t="s">
        <v>166</v>
      </c>
      <c r="B8" s="346">
        <v>623461</v>
      </c>
      <c r="C8" s="346">
        <v>2263510</v>
      </c>
      <c r="D8" s="346">
        <v>2607555</v>
      </c>
      <c r="E8" s="346">
        <v>394321</v>
      </c>
      <c r="F8" s="346">
        <v>399949</v>
      </c>
      <c r="G8" s="346">
        <v>1339298</v>
      </c>
      <c r="H8" s="346">
        <v>94941</v>
      </c>
      <c r="I8" s="346">
        <v>2736642</v>
      </c>
      <c r="J8" s="346">
        <v>135510</v>
      </c>
      <c r="K8" s="346">
        <v>117258</v>
      </c>
      <c r="L8" s="346">
        <v>10712445</v>
      </c>
    </row>
    <row r="9" spans="1:12" ht="20.100000000000001" customHeight="1" thickBot="1" x14ac:dyDescent="0.3">
      <c r="A9" s="345" t="s">
        <v>167</v>
      </c>
      <c r="B9" s="346">
        <v>628918</v>
      </c>
      <c r="C9" s="346">
        <v>2457901</v>
      </c>
      <c r="D9" s="346">
        <v>2705620</v>
      </c>
      <c r="E9" s="346">
        <v>401335</v>
      </c>
      <c r="F9" s="346">
        <v>432961</v>
      </c>
      <c r="G9" s="346">
        <v>1317875</v>
      </c>
      <c r="H9" s="346">
        <v>86526</v>
      </c>
      <c r="I9" s="346">
        <v>2897770</v>
      </c>
      <c r="J9" s="346">
        <v>154060</v>
      </c>
      <c r="K9" s="346">
        <v>152775</v>
      </c>
      <c r="L9" s="346">
        <v>11235741</v>
      </c>
    </row>
    <row r="10" spans="1:12" ht="20.100000000000001" customHeight="1" thickBot="1" x14ac:dyDescent="0.3">
      <c r="A10" s="345" t="s">
        <v>168</v>
      </c>
      <c r="B10" s="346">
        <v>678891</v>
      </c>
      <c r="C10" s="346">
        <v>2563211</v>
      </c>
      <c r="D10" s="346">
        <v>2764946</v>
      </c>
      <c r="E10" s="346">
        <v>412032</v>
      </c>
      <c r="F10" s="346">
        <v>459931</v>
      </c>
      <c r="G10" s="346">
        <v>1350672</v>
      </c>
      <c r="H10" s="346">
        <v>80290</v>
      </c>
      <c r="I10" s="346">
        <v>3138310</v>
      </c>
      <c r="J10" s="346">
        <v>161189</v>
      </c>
      <c r="K10" s="346">
        <v>202722</v>
      </c>
      <c r="L10" s="346">
        <v>11812194</v>
      </c>
    </row>
    <row r="11" spans="1:12" ht="20.100000000000001" customHeight="1" thickBot="1" x14ac:dyDescent="0.3">
      <c r="A11" s="345" t="s">
        <v>169</v>
      </c>
      <c r="B11" s="346">
        <v>741706</v>
      </c>
      <c r="C11" s="346">
        <v>2731770</v>
      </c>
      <c r="D11" s="346">
        <v>2791373</v>
      </c>
      <c r="E11" s="346">
        <v>414581</v>
      </c>
      <c r="F11" s="346">
        <v>471088</v>
      </c>
      <c r="G11" s="346">
        <v>1305602</v>
      </c>
      <c r="H11" s="346">
        <v>74774</v>
      </c>
      <c r="I11" s="346">
        <v>3046680</v>
      </c>
      <c r="J11" s="346">
        <v>177638</v>
      </c>
      <c r="K11" s="346">
        <v>324326</v>
      </c>
      <c r="L11" s="346">
        <v>12079538</v>
      </c>
    </row>
    <row r="12" spans="1:12" ht="20.100000000000001" customHeight="1" thickBot="1" x14ac:dyDescent="0.3">
      <c r="A12" s="345" t="s">
        <v>170</v>
      </c>
      <c r="B12" s="346">
        <v>768071</v>
      </c>
      <c r="C12" s="346">
        <v>2823567</v>
      </c>
      <c r="D12" s="346">
        <v>2787630</v>
      </c>
      <c r="E12" s="346">
        <v>389060</v>
      </c>
      <c r="F12" s="346">
        <v>489278</v>
      </c>
      <c r="G12" s="346">
        <v>1259567</v>
      </c>
      <c r="H12" s="346">
        <v>105071</v>
      </c>
      <c r="I12" s="346">
        <v>3243605</v>
      </c>
      <c r="J12" s="346">
        <v>182967</v>
      </c>
      <c r="K12" s="346">
        <v>380190</v>
      </c>
      <c r="L12" s="346">
        <v>12429006</v>
      </c>
    </row>
    <row r="13" spans="1:12" ht="20.100000000000001" customHeight="1" thickBot="1" x14ac:dyDescent="0.3">
      <c r="A13" s="345" t="s">
        <v>171</v>
      </c>
      <c r="B13" s="346">
        <v>782429</v>
      </c>
      <c r="C13" s="346">
        <v>2738444</v>
      </c>
      <c r="D13" s="346">
        <v>2714153</v>
      </c>
      <c r="E13" s="346">
        <v>340088</v>
      </c>
      <c r="F13" s="346">
        <v>473599</v>
      </c>
      <c r="G13" s="346">
        <v>1174459</v>
      </c>
      <c r="H13" s="346">
        <v>124176</v>
      </c>
      <c r="I13" s="346">
        <v>3008764</v>
      </c>
      <c r="J13" s="346">
        <v>194595</v>
      </c>
      <c r="K13" s="346">
        <v>381470</v>
      </c>
      <c r="L13" s="346">
        <v>11932177</v>
      </c>
    </row>
    <row r="14" spans="1:12" ht="20.100000000000001" customHeight="1" thickBot="1" x14ac:dyDescent="0.3">
      <c r="A14" s="345" t="s">
        <v>172</v>
      </c>
      <c r="B14" s="346">
        <v>781825</v>
      </c>
      <c r="C14" s="346">
        <v>2674257</v>
      </c>
      <c r="D14" s="346">
        <v>2560404</v>
      </c>
      <c r="E14" s="346">
        <v>320254</v>
      </c>
      <c r="F14" s="346">
        <v>470521</v>
      </c>
      <c r="G14" s="346">
        <v>1127018</v>
      </c>
      <c r="H14" s="346">
        <v>122227</v>
      </c>
      <c r="I14" s="346">
        <v>2906300</v>
      </c>
      <c r="J14" s="346">
        <v>204565</v>
      </c>
      <c r="K14" s="346">
        <v>599482</v>
      </c>
      <c r="L14" s="346">
        <v>11766853</v>
      </c>
    </row>
    <row r="15" spans="1:12" ht="20.100000000000001" customHeight="1" thickBot="1" x14ac:dyDescent="0.3">
      <c r="A15" s="345" t="s">
        <v>173</v>
      </c>
      <c r="B15" s="346">
        <v>860552</v>
      </c>
      <c r="C15" s="346">
        <v>2944535</v>
      </c>
      <c r="D15" s="346">
        <v>2755277</v>
      </c>
      <c r="E15" s="346">
        <v>328885</v>
      </c>
      <c r="F15" s="346">
        <v>498915</v>
      </c>
      <c r="G15" s="346">
        <v>1162665</v>
      </c>
      <c r="H15" s="346">
        <v>123306</v>
      </c>
      <c r="I15" s="346">
        <v>2939737</v>
      </c>
      <c r="J15" s="346">
        <v>232267</v>
      </c>
      <c r="K15" s="346">
        <v>758638</v>
      </c>
      <c r="L15" s="346">
        <v>12604777</v>
      </c>
    </row>
    <row r="16" spans="1:12" ht="20.100000000000001" customHeight="1" thickBot="1" x14ac:dyDescent="0.3">
      <c r="A16" s="345" t="s">
        <v>374</v>
      </c>
      <c r="B16" s="346">
        <v>939083</v>
      </c>
      <c r="C16" s="346">
        <v>3143296</v>
      </c>
      <c r="D16" s="346">
        <v>2865515</v>
      </c>
      <c r="E16" s="346">
        <v>334983</v>
      </c>
      <c r="F16" s="346">
        <v>491147</v>
      </c>
      <c r="G16" s="346">
        <v>1131133</v>
      </c>
      <c r="H16" s="346">
        <v>125976</v>
      </c>
      <c r="I16" s="346">
        <v>3047510</v>
      </c>
      <c r="J16" s="346">
        <v>248849</v>
      </c>
      <c r="K16" s="346">
        <v>562797</v>
      </c>
      <c r="L16" s="346">
        <v>12890289</v>
      </c>
    </row>
    <row r="17" spans="1:12" ht="20.100000000000001" customHeight="1" x14ac:dyDescent="0.25">
      <c r="A17" s="345" t="s">
        <v>375</v>
      </c>
      <c r="B17" s="346">
        <v>1063939</v>
      </c>
      <c r="C17" s="346">
        <v>3263180</v>
      </c>
      <c r="D17" s="346">
        <v>2901285</v>
      </c>
      <c r="E17" s="346">
        <v>325241</v>
      </c>
      <c r="F17" s="346">
        <v>532038</v>
      </c>
      <c r="G17" s="346">
        <v>1206767</v>
      </c>
      <c r="H17" s="346">
        <v>147502</v>
      </c>
      <c r="I17" s="346">
        <v>3573337</v>
      </c>
      <c r="J17" s="346">
        <v>271296</v>
      </c>
      <c r="K17" s="346">
        <v>463415</v>
      </c>
      <c r="L17" s="346">
        <v>13748000</v>
      </c>
    </row>
    <row r="18" spans="1:12" s="282" customFormat="1" ht="15" customHeight="1" x14ac:dyDescent="0.2">
      <c r="A18" s="401" t="s">
        <v>376</v>
      </c>
      <c r="B18" s="401"/>
      <c r="C18" s="401"/>
      <c r="D18" s="401"/>
      <c r="E18" s="401"/>
      <c r="F18" s="401"/>
      <c r="G18" s="401"/>
      <c r="H18" s="401"/>
      <c r="I18" s="401"/>
      <c r="J18" s="401"/>
      <c r="K18" s="401"/>
      <c r="L18" s="401"/>
    </row>
    <row r="19" spans="1:12" s="282" customFormat="1" ht="15" customHeight="1" thickBot="1" x14ac:dyDescent="0.25">
      <c r="A19" s="399" t="s">
        <v>377</v>
      </c>
      <c r="B19" s="399"/>
      <c r="C19" s="399"/>
      <c r="D19" s="399"/>
      <c r="E19" s="399"/>
      <c r="F19" s="399"/>
      <c r="G19" s="399"/>
      <c r="H19" s="399"/>
      <c r="I19" s="399"/>
      <c r="J19" s="399"/>
      <c r="K19" s="399"/>
      <c r="L19" s="399"/>
    </row>
    <row r="20" spans="1:12" ht="16.5" x14ac:dyDescent="0.3">
      <c r="J20" s="400" t="s">
        <v>470</v>
      </c>
      <c r="K20" s="400"/>
      <c r="L20" s="400"/>
    </row>
  </sheetData>
  <sheetProtection selectLockedCells="1" selectUnlockedCells="1"/>
  <customSheetViews>
    <customSheetView guid="{81E5D7E7-16ED-4014-84DC-4F821D3604F8}" scale="102" showPageBreaks="1" showGridLines="0" printArea="1" view="pageBreakPreview">
      <selection activeCell="C20" sqref="C20"/>
      <rowBreaks count="1" manualBreakCount="1">
        <brk id="21" min="1" max="12" man="1"/>
      </rowBreaks>
      <pageMargins left="0" right="0" top="0" bottom="0" header="0" footer="0"/>
      <headerFooter alignWithMargins="0"/>
    </customSheetView>
  </customSheetViews>
  <mergeCells count="4">
    <mergeCell ref="A1:L1"/>
    <mergeCell ref="A18:L18"/>
    <mergeCell ref="A19:L19"/>
    <mergeCell ref="J20:L20"/>
  </mergeCells>
  <phoneticPr fontId="13" type="noConversion"/>
  <hyperlinks>
    <hyperlink ref="J20" location="Content!A1" display="Back to Content Page" xr:uid="{C136E8EC-3A1C-4BD4-B4B4-B7903D8780B8}"/>
    <hyperlink ref="J20:L20" location="Contents!A1" display="Back to Contents Page" xr:uid="{50DBEF99-16F2-4861-824F-CD794E076E1F}"/>
  </hyperlinks>
  <printOptions horizontalCentered="1" verticalCentered="1"/>
  <pageMargins left="0.5" right="0.5" top="0" bottom="0" header="0" footer="0"/>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8681B-166B-414A-9644-049B689FCE8C}">
  <dimension ref="A1:J23"/>
  <sheetViews>
    <sheetView showGridLines="0" zoomScale="85" zoomScaleNormal="85" zoomScaleSheetLayoutView="100" workbookViewId="0">
      <selection sqref="A1:J1"/>
    </sheetView>
  </sheetViews>
  <sheetFormatPr defaultColWidth="9.140625" defaultRowHeight="15.75" x14ac:dyDescent="0.25"/>
  <cols>
    <col min="1" max="1" width="25.7109375" style="281" customWidth="1"/>
    <col min="2" max="10" width="15.7109375" style="281" customWidth="1"/>
    <col min="11" max="16384" width="9.140625" style="281"/>
  </cols>
  <sheetData>
    <row r="1" spans="1:10" ht="20.100000000000001" customHeight="1" thickBot="1" x14ac:dyDescent="0.3">
      <c r="A1" s="398" t="s">
        <v>379</v>
      </c>
      <c r="B1" s="398"/>
      <c r="C1" s="398"/>
      <c r="D1" s="398"/>
      <c r="E1" s="398"/>
      <c r="F1" s="398"/>
      <c r="G1" s="398"/>
      <c r="H1" s="398"/>
      <c r="I1" s="398"/>
      <c r="J1" s="398"/>
    </row>
    <row r="2" spans="1:10" ht="54.95" customHeight="1" thickBot="1" x14ac:dyDescent="0.35">
      <c r="A2" s="337" t="s">
        <v>155</v>
      </c>
      <c r="B2" s="337" t="s">
        <v>1</v>
      </c>
      <c r="C2" s="337" t="s">
        <v>2</v>
      </c>
      <c r="D2" s="337" t="s">
        <v>82</v>
      </c>
      <c r="E2" s="337" t="s">
        <v>157</v>
      </c>
      <c r="F2" s="337" t="s">
        <v>158</v>
      </c>
      <c r="G2" s="337" t="s">
        <v>174</v>
      </c>
      <c r="H2" s="337" t="s">
        <v>380</v>
      </c>
      <c r="I2" s="337" t="s">
        <v>381</v>
      </c>
      <c r="J2" s="337" t="s">
        <v>382</v>
      </c>
    </row>
    <row r="3" spans="1:10" ht="20.100000000000001" customHeight="1" thickBot="1" x14ac:dyDescent="0.3">
      <c r="A3" s="345" t="s">
        <v>161</v>
      </c>
      <c r="B3" s="346">
        <v>5537</v>
      </c>
      <c r="C3" s="346">
        <v>7736</v>
      </c>
      <c r="D3" s="346">
        <v>10772</v>
      </c>
      <c r="E3" s="346">
        <v>10129</v>
      </c>
      <c r="F3" s="346">
        <v>12598</v>
      </c>
      <c r="G3" s="346">
        <v>18868</v>
      </c>
      <c r="H3" s="347" t="s">
        <v>87</v>
      </c>
      <c r="I3" s="347" t="s">
        <v>87</v>
      </c>
      <c r="J3" s="347" t="s">
        <v>87</v>
      </c>
    </row>
    <row r="4" spans="1:10" ht="20.100000000000001" customHeight="1" thickBot="1" x14ac:dyDescent="0.3">
      <c r="A4" s="345" t="s">
        <v>162</v>
      </c>
      <c r="B4" s="346">
        <v>6624</v>
      </c>
      <c r="C4" s="346">
        <v>9008</v>
      </c>
      <c r="D4" s="346">
        <v>12331</v>
      </c>
      <c r="E4" s="346">
        <v>11839</v>
      </c>
      <c r="F4" s="346">
        <v>14552</v>
      </c>
      <c r="G4" s="346">
        <v>20630</v>
      </c>
      <c r="H4" s="347" t="s">
        <v>87</v>
      </c>
      <c r="I4" s="347" t="s">
        <v>87</v>
      </c>
      <c r="J4" s="347" t="s">
        <v>87</v>
      </c>
    </row>
    <row r="5" spans="1:10" ht="20.100000000000001" customHeight="1" thickBot="1" x14ac:dyDescent="0.3">
      <c r="A5" s="345" t="s">
        <v>163</v>
      </c>
      <c r="B5" s="346">
        <v>6712</v>
      </c>
      <c r="C5" s="346">
        <v>9022</v>
      </c>
      <c r="D5" s="346">
        <v>11830</v>
      </c>
      <c r="E5" s="346">
        <v>11898</v>
      </c>
      <c r="F5" s="346">
        <v>14687</v>
      </c>
      <c r="G5" s="346">
        <v>20505</v>
      </c>
      <c r="H5" s="347" t="s">
        <v>87</v>
      </c>
      <c r="I5" s="347" t="s">
        <v>87</v>
      </c>
      <c r="J5" s="347" t="s">
        <v>87</v>
      </c>
    </row>
    <row r="6" spans="1:10" ht="20.100000000000001" customHeight="1" thickBot="1" x14ac:dyDescent="0.3">
      <c r="A6" s="345" t="s">
        <v>164</v>
      </c>
      <c r="B6" s="346">
        <v>7396</v>
      </c>
      <c r="C6" s="346">
        <v>9940</v>
      </c>
      <c r="D6" s="346">
        <v>12806</v>
      </c>
      <c r="E6" s="347" t="s">
        <v>87</v>
      </c>
      <c r="F6" s="347" t="s">
        <v>87</v>
      </c>
      <c r="G6" s="347" t="s">
        <v>87</v>
      </c>
      <c r="H6" s="346">
        <v>11837</v>
      </c>
      <c r="I6" s="346">
        <v>14487</v>
      </c>
      <c r="J6" s="346">
        <v>20777</v>
      </c>
    </row>
    <row r="7" spans="1:10" ht="20.100000000000001" customHeight="1" thickBot="1" x14ac:dyDescent="0.3">
      <c r="A7" s="345" t="s">
        <v>165</v>
      </c>
      <c r="B7" s="346">
        <v>8549</v>
      </c>
      <c r="C7" s="346">
        <v>11434</v>
      </c>
      <c r="D7" s="346">
        <v>13942</v>
      </c>
      <c r="E7" s="347" t="s">
        <v>87</v>
      </c>
      <c r="F7" s="347" t="s">
        <v>87</v>
      </c>
      <c r="G7" s="347" t="s">
        <v>87</v>
      </c>
      <c r="H7" s="346">
        <v>12491</v>
      </c>
      <c r="I7" s="346">
        <v>15304</v>
      </c>
      <c r="J7" s="346">
        <v>21870</v>
      </c>
    </row>
    <row r="8" spans="1:10" ht="20.100000000000001" customHeight="1" thickBot="1" x14ac:dyDescent="0.3">
      <c r="A8" s="345" t="s">
        <v>166</v>
      </c>
      <c r="B8" s="346">
        <v>9123</v>
      </c>
      <c r="C8" s="346">
        <v>12261</v>
      </c>
      <c r="D8" s="346">
        <v>14379</v>
      </c>
      <c r="E8" s="347" t="s">
        <v>87</v>
      </c>
      <c r="F8" s="347" t="s">
        <v>87</v>
      </c>
      <c r="G8" s="347" t="s">
        <v>87</v>
      </c>
      <c r="H8" s="346">
        <v>12650</v>
      </c>
      <c r="I8" s="346">
        <v>15681</v>
      </c>
      <c r="J8" s="346">
        <v>22181</v>
      </c>
    </row>
    <row r="9" spans="1:10" ht="20.100000000000001" customHeight="1" thickBot="1" x14ac:dyDescent="0.3">
      <c r="A9" s="345" t="s">
        <v>167</v>
      </c>
      <c r="B9" s="346">
        <v>10081</v>
      </c>
      <c r="C9" s="346">
        <v>13213</v>
      </c>
      <c r="D9" s="346">
        <v>15326</v>
      </c>
      <c r="E9" s="347" t="s">
        <v>87</v>
      </c>
      <c r="F9" s="347" t="s">
        <v>87</v>
      </c>
      <c r="G9" s="347" t="s">
        <v>87</v>
      </c>
      <c r="H9" s="346">
        <v>13619</v>
      </c>
      <c r="I9" s="346">
        <v>16118</v>
      </c>
      <c r="J9" s="346">
        <v>21988</v>
      </c>
    </row>
    <row r="10" spans="1:10" ht="20.100000000000001" customHeight="1" thickBot="1" x14ac:dyDescent="0.3">
      <c r="A10" s="345" t="s">
        <v>168</v>
      </c>
      <c r="B10" s="346">
        <v>10596</v>
      </c>
      <c r="C10" s="346">
        <v>13869</v>
      </c>
      <c r="D10" s="346">
        <v>16602</v>
      </c>
      <c r="E10" s="347" t="s">
        <v>87</v>
      </c>
      <c r="F10" s="347" t="s">
        <v>87</v>
      </c>
      <c r="G10" s="347" t="s">
        <v>87</v>
      </c>
      <c r="H10" s="346">
        <v>13968</v>
      </c>
      <c r="I10" s="346">
        <v>15934</v>
      </c>
      <c r="J10" s="346">
        <v>21757</v>
      </c>
    </row>
    <row r="11" spans="1:10" ht="20.100000000000001" customHeight="1" thickBot="1" x14ac:dyDescent="0.3">
      <c r="A11" s="345" t="s">
        <v>169</v>
      </c>
      <c r="B11" s="346">
        <v>11338</v>
      </c>
      <c r="C11" s="346">
        <v>14527</v>
      </c>
      <c r="D11" s="346">
        <v>17440</v>
      </c>
      <c r="E11" s="347" t="s">
        <v>87</v>
      </c>
      <c r="F11" s="347" t="s">
        <v>87</v>
      </c>
      <c r="G11" s="347" t="s">
        <v>87</v>
      </c>
      <c r="H11" s="346">
        <v>14582</v>
      </c>
      <c r="I11" s="346">
        <v>16561</v>
      </c>
      <c r="J11" s="346">
        <v>21624</v>
      </c>
    </row>
    <row r="12" spans="1:10" ht="20.100000000000001" customHeight="1" thickBot="1" x14ac:dyDescent="0.3">
      <c r="A12" s="345" t="s">
        <v>170</v>
      </c>
      <c r="B12" s="346">
        <v>11835</v>
      </c>
      <c r="C12" s="346">
        <v>14973</v>
      </c>
      <c r="D12" s="346">
        <v>16760</v>
      </c>
      <c r="E12" s="347" t="s">
        <v>87</v>
      </c>
      <c r="F12" s="347" t="s">
        <v>87</v>
      </c>
      <c r="G12" s="347" t="s">
        <v>87</v>
      </c>
      <c r="H12" s="346">
        <v>14758</v>
      </c>
      <c r="I12" s="346">
        <v>16375</v>
      </c>
      <c r="J12" s="346">
        <v>22186</v>
      </c>
    </row>
    <row r="13" spans="1:10" ht="20.100000000000001" customHeight="1" thickBot="1" x14ac:dyDescent="0.3">
      <c r="A13" s="345" t="s">
        <v>171</v>
      </c>
      <c r="B13" s="346">
        <v>11526</v>
      </c>
      <c r="C13" s="346">
        <v>15076</v>
      </c>
      <c r="D13" s="346">
        <v>15592</v>
      </c>
      <c r="E13" s="347" t="s">
        <v>87</v>
      </c>
      <c r="F13" s="347" t="s">
        <v>87</v>
      </c>
      <c r="G13" s="347" t="s">
        <v>87</v>
      </c>
      <c r="H13" s="346">
        <v>14282</v>
      </c>
      <c r="I13" s="346">
        <v>16070</v>
      </c>
      <c r="J13" s="346">
        <v>22022</v>
      </c>
    </row>
    <row r="14" spans="1:10" ht="20.100000000000001" customHeight="1" thickBot="1" x14ac:dyDescent="0.3">
      <c r="A14" s="345" t="s">
        <v>172</v>
      </c>
      <c r="B14" s="346">
        <v>11310</v>
      </c>
      <c r="C14" s="346">
        <v>14456</v>
      </c>
      <c r="D14" s="346">
        <v>15448</v>
      </c>
      <c r="E14" s="347" t="s">
        <v>87</v>
      </c>
      <c r="F14" s="347" t="s">
        <v>87</v>
      </c>
      <c r="G14" s="347" t="s">
        <v>87</v>
      </c>
      <c r="H14" s="346">
        <v>14069</v>
      </c>
      <c r="I14" s="346">
        <v>15882</v>
      </c>
      <c r="J14" s="346">
        <v>21619</v>
      </c>
    </row>
    <row r="15" spans="1:10" ht="20.100000000000001" customHeight="1" thickBot="1" x14ac:dyDescent="0.3">
      <c r="A15" s="345" t="s">
        <v>173</v>
      </c>
      <c r="B15" s="346">
        <v>12472</v>
      </c>
      <c r="C15" s="346">
        <v>15928</v>
      </c>
      <c r="D15" s="346">
        <v>16457</v>
      </c>
      <c r="E15" s="347" t="s">
        <v>87</v>
      </c>
      <c r="F15" s="347" t="s">
        <v>87</v>
      </c>
      <c r="G15" s="347" t="s">
        <v>87</v>
      </c>
      <c r="H15" s="346">
        <v>15253</v>
      </c>
      <c r="I15" s="346">
        <v>17379</v>
      </c>
      <c r="J15" s="346">
        <v>21430</v>
      </c>
    </row>
    <row r="16" spans="1:10" ht="20.100000000000001" customHeight="1" thickBot="1" x14ac:dyDescent="0.3">
      <c r="A16" s="345" t="s">
        <v>374</v>
      </c>
      <c r="B16" s="346">
        <v>13255</v>
      </c>
      <c r="C16" s="346">
        <v>16604</v>
      </c>
      <c r="D16" s="346">
        <v>17251</v>
      </c>
      <c r="E16" s="347" t="s">
        <v>87</v>
      </c>
      <c r="F16" s="347" t="s">
        <v>87</v>
      </c>
      <c r="G16" s="347" t="s">
        <v>87</v>
      </c>
      <c r="H16" s="346">
        <v>15642</v>
      </c>
      <c r="I16" s="346">
        <v>17596</v>
      </c>
      <c r="J16" s="346">
        <v>21574</v>
      </c>
    </row>
    <row r="17" spans="1:10" ht="20.100000000000001" customHeight="1" x14ac:dyDescent="0.25">
      <c r="A17" s="345" t="s">
        <v>375</v>
      </c>
      <c r="B17" s="346">
        <v>13637</v>
      </c>
      <c r="C17" s="346">
        <v>16853</v>
      </c>
      <c r="D17" s="346">
        <v>17354</v>
      </c>
      <c r="E17" s="347" t="s">
        <v>87</v>
      </c>
      <c r="F17" s="347" t="s">
        <v>87</v>
      </c>
      <c r="G17" s="347" t="s">
        <v>87</v>
      </c>
      <c r="H17" s="346">
        <v>16227</v>
      </c>
      <c r="I17" s="346">
        <v>18750</v>
      </c>
      <c r="J17" s="346">
        <v>21562</v>
      </c>
    </row>
    <row r="18" spans="1:10" s="282" customFormat="1" ht="15" customHeight="1" x14ac:dyDescent="0.2">
      <c r="A18" s="401" t="s">
        <v>376</v>
      </c>
      <c r="B18" s="401"/>
      <c r="C18" s="401"/>
      <c r="D18" s="401"/>
      <c r="E18" s="401"/>
      <c r="F18" s="401"/>
      <c r="G18" s="401"/>
      <c r="H18" s="401"/>
      <c r="I18" s="401"/>
      <c r="J18" s="401"/>
    </row>
    <row r="19" spans="1:10" s="282" customFormat="1" ht="15" customHeight="1" x14ac:dyDescent="0.2">
      <c r="A19" s="401" t="s">
        <v>383</v>
      </c>
      <c r="B19" s="401"/>
      <c r="C19" s="401"/>
      <c r="D19" s="401"/>
      <c r="E19" s="401"/>
      <c r="F19" s="401"/>
      <c r="G19" s="401"/>
      <c r="H19" s="401"/>
      <c r="I19" s="401"/>
      <c r="J19" s="401"/>
    </row>
    <row r="20" spans="1:10" s="282" customFormat="1" ht="45" customHeight="1" x14ac:dyDescent="0.2">
      <c r="A20" s="401" t="s">
        <v>384</v>
      </c>
      <c r="B20" s="401"/>
      <c r="C20" s="401"/>
      <c r="D20" s="401"/>
      <c r="E20" s="401"/>
      <c r="F20" s="401"/>
      <c r="G20" s="401"/>
      <c r="H20" s="401"/>
      <c r="I20" s="401"/>
      <c r="J20" s="401"/>
    </row>
    <row r="21" spans="1:10" s="282" customFormat="1" ht="45" customHeight="1" x14ac:dyDescent="0.2">
      <c r="A21" s="401" t="s">
        <v>385</v>
      </c>
      <c r="B21" s="401"/>
      <c r="C21" s="401"/>
      <c r="D21" s="401"/>
      <c r="E21" s="401"/>
      <c r="F21" s="401"/>
      <c r="G21" s="401"/>
      <c r="H21" s="401"/>
      <c r="I21" s="401"/>
      <c r="J21" s="401"/>
    </row>
    <row r="22" spans="1:10" s="282" customFormat="1" ht="30" customHeight="1" thickBot="1" x14ac:dyDescent="0.25">
      <c r="A22" s="399" t="s">
        <v>386</v>
      </c>
      <c r="B22" s="399"/>
      <c r="C22" s="399"/>
      <c r="D22" s="399"/>
      <c r="E22" s="399"/>
      <c r="F22" s="399"/>
      <c r="G22" s="399"/>
      <c r="H22" s="399"/>
      <c r="I22" s="399"/>
      <c r="J22" s="399"/>
    </row>
    <row r="23" spans="1:10" ht="16.5" x14ac:dyDescent="0.3">
      <c r="H23" s="400" t="s">
        <v>470</v>
      </c>
      <c r="I23" s="400"/>
      <c r="J23" s="400"/>
    </row>
  </sheetData>
  <sheetProtection selectLockedCells="1" selectUnlockedCells="1"/>
  <mergeCells count="7">
    <mergeCell ref="H23:J23"/>
    <mergeCell ref="A1:J1"/>
    <mergeCell ref="A21:J21"/>
    <mergeCell ref="A22:J22"/>
    <mergeCell ref="A18:J18"/>
    <mergeCell ref="A19:J19"/>
    <mergeCell ref="A20:J20"/>
  </mergeCells>
  <phoneticPr fontId="13" type="noConversion"/>
  <hyperlinks>
    <hyperlink ref="H23" location="Content!A1" display="Back to Content Page" xr:uid="{E3FA81BF-98D3-45C9-A2BB-9354EB3EE205}"/>
    <hyperlink ref="H23:J23" location="Contents!A1" display="Back to Contents Page" xr:uid="{A5DE64E5-9711-4E9E-83A9-CB337C7A0723}"/>
  </hyperlinks>
  <printOptions horizontalCentered="1" verticalCentered="1"/>
  <pageMargins left="0.5" right="0.5" top="0" bottom="0" header="0" footer="0"/>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13"/>
  <sheetViews>
    <sheetView showGridLines="0" zoomScale="85" zoomScaleNormal="85" zoomScaleSheetLayoutView="100" workbookViewId="0">
      <selection sqref="A1:K1"/>
    </sheetView>
  </sheetViews>
  <sheetFormatPr defaultColWidth="9.140625" defaultRowHeight="15" x14ac:dyDescent="0.2"/>
  <cols>
    <col min="1" max="1" width="20.7109375" style="259" customWidth="1"/>
    <col min="2" max="11" width="10.7109375" style="259" customWidth="1"/>
    <col min="12" max="16384" width="9.140625" style="56"/>
  </cols>
  <sheetData>
    <row r="1" spans="1:11" ht="20.100000000000001" customHeight="1" thickBot="1" x14ac:dyDescent="0.25">
      <c r="A1" s="398" t="s">
        <v>471</v>
      </c>
      <c r="B1" s="398"/>
      <c r="C1" s="398"/>
      <c r="D1" s="398"/>
      <c r="E1" s="398"/>
      <c r="F1" s="398"/>
      <c r="G1" s="398"/>
      <c r="H1" s="398"/>
      <c r="I1" s="398"/>
      <c r="J1" s="398"/>
      <c r="K1" s="398"/>
    </row>
    <row r="2" spans="1:11" ht="20.100000000000001" customHeight="1" x14ac:dyDescent="0.3">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5">
      <c r="A3" s="336" t="s">
        <v>387</v>
      </c>
      <c r="B3" s="348">
        <v>-2004</v>
      </c>
      <c r="C3" s="348">
        <v>-2005</v>
      </c>
      <c r="D3" s="348">
        <v>-2006</v>
      </c>
      <c r="E3" s="348">
        <v>-2007</v>
      </c>
      <c r="F3" s="348">
        <v>-2008</v>
      </c>
      <c r="G3" s="348">
        <v>-2009</v>
      </c>
      <c r="H3" s="348">
        <v>-2010</v>
      </c>
      <c r="I3" s="348">
        <v>-2011</v>
      </c>
      <c r="J3" s="348">
        <v>-2012</v>
      </c>
      <c r="K3" s="348">
        <v>-2013</v>
      </c>
    </row>
    <row r="4" spans="1:11" ht="20.100000000000001" customHeight="1" thickBot="1" x14ac:dyDescent="0.25">
      <c r="A4" s="349" t="s">
        <v>175</v>
      </c>
      <c r="B4" s="350">
        <v>93.5</v>
      </c>
      <c r="C4" s="350">
        <v>93.4</v>
      </c>
      <c r="D4" s="350">
        <v>93.1</v>
      </c>
      <c r="E4" s="350">
        <v>92.9</v>
      </c>
      <c r="F4" s="350">
        <v>92.7</v>
      </c>
      <c r="G4" s="350">
        <v>93.2</v>
      </c>
      <c r="H4" s="350">
        <v>93.6</v>
      </c>
      <c r="I4" s="350">
        <v>92.9</v>
      </c>
      <c r="J4" s="350">
        <v>93.2</v>
      </c>
      <c r="K4" s="350">
        <v>93.6</v>
      </c>
    </row>
    <row r="5" spans="1:11" ht="20.100000000000001" customHeight="1" thickBot="1" x14ac:dyDescent="0.25">
      <c r="A5" s="349" t="s">
        <v>176</v>
      </c>
      <c r="B5" s="350">
        <v>97.5</v>
      </c>
      <c r="C5" s="350">
        <v>97.7</v>
      </c>
      <c r="D5" s="350">
        <v>98.1</v>
      </c>
      <c r="E5" s="350">
        <v>98.2</v>
      </c>
      <c r="F5" s="350">
        <v>98</v>
      </c>
      <c r="G5" s="350">
        <v>98.2</v>
      </c>
      <c r="H5" s="350">
        <v>98.2</v>
      </c>
      <c r="I5" s="350">
        <v>98.4</v>
      </c>
      <c r="J5" s="350">
        <v>98.5</v>
      </c>
      <c r="K5" s="350">
        <v>98.6</v>
      </c>
    </row>
    <row r="6" spans="1:11" ht="20.100000000000001" customHeight="1" thickBot="1" x14ac:dyDescent="0.25">
      <c r="A6" s="349" t="s">
        <v>177</v>
      </c>
      <c r="B6" s="350">
        <v>93.2</v>
      </c>
      <c r="C6" s="350">
        <v>93.9</v>
      </c>
      <c r="D6" s="350">
        <v>94.3</v>
      </c>
      <c r="E6" s="350">
        <v>93.9</v>
      </c>
      <c r="F6" s="350">
        <v>94.2</v>
      </c>
      <c r="G6" s="350">
        <v>94.1</v>
      </c>
      <c r="H6" s="350">
        <v>95.1</v>
      </c>
      <c r="I6" s="350">
        <v>95.3</v>
      </c>
      <c r="J6" s="350">
        <v>95.6</v>
      </c>
      <c r="K6" s="350">
        <v>95.6</v>
      </c>
    </row>
    <row r="7" spans="1:11" ht="20.100000000000001" customHeight="1" thickBot="1" x14ac:dyDescent="0.25">
      <c r="A7" s="349" t="s">
        <v>178</v>
      </c>
      <c r="B7" s="350">
        <v>93.5</v>
      </c>
      <c r="C7" s="350">
        <v>94.1</v>
      </c>
      <c r="D7" s="350">
        <v>93.9</v>
      </c>
      <c r="E7" s="350">
        <v>92.1</v>
      </c>
      <c r="F7" s="350">
        <v>92.4</v>
      </c>
      <c r="G7" s="350">
        <v>92.8</v>
      </c>
      <c r="H7" s="350">
        <v>93</v>
      </c>
      <c r="I7" s="350">
        <v>94</v>
      </c>
      <c r="J7" s="350">
        <v>93.8</v>
      </c>
      <c r="K7" s="350">
        <v>94.3</v>
      </c>
    </row>
    <row r="8" spans="1:11" ht="20.100000000000001" customHeight="1" x14ac:dyDescent="0.2">
      <c r="A8" s="351" t="s">
        <v>179</v>
      </c>
      <c r="B8" s="352">
        <v>96.3</v>
      </c>
      <c r="C8" s="352">
        <v>96.4</v>
      </c>
      <c r="D8" s="352">
        <v>96.7</v>
      </c>
      <c r="E8" s="352">
        <v>96.7</v>
      </c>
      <c r="F8" s="352">
        <v>96.4</v>
      </c>
      <c r="G8" s="352">
        <v>96.7</v>
      </c>
      <c r="H8" s="352">
        <v>96.8</v>
      </c>
      <c r="I8" s="352">
        <v>96.9</v>
      </c>
      <c r="J8" s="352">
        <v>97.1</v>
      </c>
      <c r="K8" s="352">
        <v>97.2</v>
      </c>
    </row>
    <row r="9" spans="1:11" ht="15" customHeight="1" x14ac:dyDescent="0.2">
      <c r="A9" s="401" t="s">
        <v>388</v>
      </c>
      <c r="B9" s="401"/>
      <c r="C9" s="401"/>
      <c r="D9" s="401"/>
      <c r="E9" s="401"/>
      <c r="F9" s="401"/>
      <c r="G9" s="401"/>
      <c r="H9" s="401"/>
      <c r="I9" s="401"/>
      <c r="J9" s="401"/>
      <c r="K9" s="401"/>
    </row>
    <row r="10" spans="1:11" ht="15" customHeight="1" x14ac:dyDescent="0.2">
      <c r="A10" s="401" t="s">
        <v>389</v>
      </c>
      <c r="B10" s="401"/>
      <c r="C10" s="401"/>
      <c r="D10" s="401"/>
      <c r="E10" s="401"/>
      <c r="F10" s="401"/>
      <c r="G10" s="401"/>
      <c r="H10" s="401"/>
      <c r="I10" s="401"/>
      <c r="J10" s="401"/>
      <c r="K10" s="401"/>
    </row>
    <row r="11" spans="1:11" ht="45" customHeight="1" x14ac:dyDescent="0.2">
      <c r="A11" s="401" t="s">
        <v>390</v>
      </c>
      <c r="B11" s="401"/>
      <c r="C11" s="401"/>
      <c r="D11" s="401"/>
      <c r="E11" s="401"/>
      <c r="F11" s="401"/>
      <c r="G11" s="401"/>
      <c r="H11" s="401"/>
      <c r="I11" s="401"/>
      <c r="J11" s="401"/>
      <c r="K11" s="401"/>
    </row>
    <row r="12" spans="1:11" ht="15" customHeight="1" thickBot="1" x14ac:dyDescent="0.25">
      <c r="A12" s="399" t="s">
        <v>391</v>
      </c>
      <c r="B12" s="399"/>
      <c r="C12" s="399"/>
      <c r="D12" s="399"/>
      <c r="E12" s="399"/>
      <c r="F12" s="399"/>
      <c r="G12" s="399"/>
      <c r="H12" s="399"/>
      <c r="I12" s="399"/>
      <c r="J12" s="399"/>
      <c r="K12" s="399"/>
    </row>
    <row r="13" spans="1:11" ht="16.5" x14ac:dyDescent="0.3">
      <c r="I13" s="400" t="s">
        <v>470</v>
      </c>
      <c r="J13" s="400"/>
      <c r="K13" s="400"/>
    </row>
  </sheetData>
  <customSheetViews>
    <customSheetView guid="{81E5D7E7-16ED-4014-84DC-4F821D3604F8}" showPageBreaks="1" showGridLines="0" printArea="1" view="pageBreakPreview" topLeftCell="A45">
      <selection activeCell="B31" sqref="B31"/>
      <rowBreaks count="1" manualBreakCount="1">
        <brk id="31" max="16383" man="1"/>
      </rowBreaks>
      <colBreaks count="1" manualBreakCount="1">
        <brk id="15" max="1048575" man="1"/>
      </colBreaks>
      <pageMargins left="0" right="0" top="0" bottom="0" header="0" footer="0"/>
      <headerFooter alignWithMargins="0"/>
    </customSheetView>
  </customSheetViews>
  <mergeCells count="6">
    <mergeCell ref="I13:K13"/>
    <mergeCell ref="A1:K1"/>
    <mergeCell ref="A9:K9"/>
    <mergeCell ref="A10:K10"/>
    <mergeCell ref="A11:K11"/>
    <mergeCell ref="A12:K12"/>
  </mergeCells>
  <phoneticPr fontId="13" type="noConversion"/>
  <hyperlinks>
    <hyperlink ref="I13" location="Content!A1" display="Back to Content Page" xr:uid="{F0AE8AC2-0C23-41CE-9511-C192F4E0B31B}"/>
    <hyperlink ref="I13:K13" location="Contents!A1" display="Back to Contents Page" xr:uid="{58FE7A08-2711-43E2-8637-079A6DB34679}"/>
  </hyperlinks>
  <printOptions horizontalCentered="1" verticalCentered="1"/>
  <pageMargins left="0.5" right="0.5" top="0" bottom="0" header="0" footer="0"/>
  <headerFooter alignWithMargins="0"/>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E4E9-C82E-4185-983C-FD3E6AEB6C9F}">
  <dimension ref="A1:F10"/>
  <sheetViews>
    <sheetView showGridLines="0" zoomScale="85" zoomScaleNormal="85" zoomScaleSheetLayoutView="90" workbookViewId="0">
      <selection sqref="A1:F1"/>
    </sheetView>
  </sheetViews>
  <sheetFormatPr defaultColWidth="9.140625" defaultRowHeight="12.75" x14ac:dyDescent="0.2"/>
  <cols>
    <col min="1" max="1" width="30.5703125" customWidth="1"/>
    <col min="2" max="6" width="15.5703125" customWidth="1"/>
  </cols>
  <sheetData>
    <row r="1" spans="1:6" ht="20.100000000000001" customHeight="1" thickBot="1" x14ac:dyDescent="0.25">
      <c r="A1" s="398" t="s">
        <v>227</v>
      </c>
      <c r="B1" s="398"/>
      <c r="C1" s="398"/>
      <c r="D1" s="398"/>
      <c r="E1" s="398"/>
      <c r="F1" s="398"/>
    </row>
    <row r="2" spans="1:6" ht="20.100000000000001" customHeight="1" thickBot="1" x14ac:dyDescent="0.25">
      <c r="A2" s="242" t="s">
        <v>0</v>
      </c>
      <c r="B2" s="242" t="s">
        <v>1</v>
      </c>
      <c r="C2" s="242" t="s">
        <v>2</v>
      </c>
      <c r="D2" s="242" t="s">
        <v>191</v>
      </c>
      <c r="E2" s="242" t="s">
        <v>82</v>
      </c>
      <c r="F2" s="242" t="s">
        <v>3</v>
      </c>
    </row>
    <row r="3" spans="1:6" ht="20.100000000000001" customHeight="1" thickBot="1" x14ac:dyDescent="0.25">
      <c r="A3" s="243" t="s">
        <v>3</v>
      </c>
      <c r="B3" s="244">
        <v>177</v>
      </c>
      <c r="C3" s="244">
        <v>132</v>
      </c>
      <c r="D3" s="244">
        <v>16</v>
      </c>
      <c r="E3" s="244">
        <v>11</v>
      </c>
      <c r="F3" s="244">
        <v>336</v>
      </c>
    </row>
    <row r="4" spans="1:6" ht="20.100000000000001" customHeight="1" thickBot="1" x14ac:dyDescent="0.25">
      <c r="A4" s="246" t="s">
        <v>4</v>
      </c>
      <c r="B4" s="245">
        <v>136</v>
      </c>
      <c r="C4" s="245">
        <v>97</v>
      </c>
      <c r="D4" s="245">
        <v>4</v>
      </c>
      <c r="E4" s="245">
        <v>7</v>
      </c>
      <c r="F4" s="245">
        <v>244</v>
      </c>
    </row>
    <row r="5" spans="1:6" ht="20.100000000000001" customHeight="1" thickBot="1" x14ac:dyDescent="0.25">
      <c r="A5" s="246" t="s">
        <v>5</v>
      </c>
      <c r="B5" s="245">
        <v>41</v>
      </c>
      <c r="C5" s="245">
        <v>28</v>
      </c>
      <c r="D5" s="245">
        <v>3</v>
      </c>
      <c r="E5" s="245">
        <v>4</v>
      </c>
      <c r="F5" s="245">
        <v>76</v>
      </c>
    </row>
    <row r="6" spans="1:6" ht="20.100000000000001" customHeight="1" thickBot="1" x14ac:dyDescent="0.25">
      <c r="A6" s="246" t="s">
        <v>6</v>
      </c>
      <c r="B6" s="245">
        <v>0</v>
      </c>
      <c r="C6" s="245">
        <v>2</v>
      </c>
      <c r="D6" s="245">
        <v>6</v>
      </c>
      <c r="E6" s="245">
        <v>0</v>
      </c>
      <c r="F6" s="245">
        <v>8</v>
      </c>
    </row>
    <row r="7" spans="1:6" ht="20.100000000000001" customHeight="1" thickBot="1" x14ac:dyDescent="0.25">
      <c r="A7" s="246" t="s">
        <v>7</v>
      </c>
      <c r="B7" s="245">
        <v>0</v>
      </c>
      <c r="C7" s="245">
        <v>1</v>
      </c>
      <c r="D7" s="245">
        <v>3</v>
      </c>
      <c r="E7" s="245">
        <v>0</v>
      </c>
      <c r="F7" s="245">
        <v>4</v>
      </c>
    </row>
    <row r="8" spans="1:6" ht="20.100000000000001" customHeight="1" x14ac:dyDescent="0.2">
      <c r="A8" s="246" t="s">
        <v>8</v>
      </c>
      <c r="B8" s="245">
        <v>0</v>
      </c>
      <c r="C8" s="245">
        <v>4</v>
      </c>
      <c r="D8" s="245">
        <v>0</v>
      </c>
      <c r="E8" s="245">
        <v>0</v>
      </c>
      <c r="F8" s="245">
        <v>4</v>
      </c>
    </row>
    <row r="9" spans="1:6" ht="77.45" customHeight="1" thickBot="1" x14ac:dyDescent="0.25">
      <c r="A9" s="399" t="s">
        <v>228</v>
      </c>
      <c r="B9" s="399"/>
      <c r="C9" s="399"/>
      <c r="D9" s="399"/>
      <c r="E9" s="399"/>
      <c r="F9" s="399"/>
    </row>
    <row r="10" spans="1:6" ht="14.25" customHeight="1" x14ac:dyDescent="0.3">
      <c r="A10" s="18"/>
      <c r="B10" s="18"/>
      <c r="C10" s="18"/>
      <c r="D10" s="400" t="s">
        <v>470</v>
      </c>
      <c r="E10" s="400"/>
      <c r="F10" s="400"/>
    </row>
  </sheetData>
  <sheetProtection selectLockedCells="1" selectUnlockedCells="1"/>
  <mergeCells count="3">
    <mergeCell ref="A1:F1"/>
    <mergeCell ref="A9:F9"/>
    <mergeCell ref="D10:F10"/>
  </mergeCells>
  <hyperlinks>
    <hyperlink ref="D10" location="Content!A1" display="Back to Content Page" xr:uid="{C12D1324-1DB7-499C-B96F-76583B76571A}"/>
    <hyperlink ref="D10:F10" location="Contents!A1" display="Back to Contents Page" xr:uid="{A3A255BB-C589-44A0-9A6F-65D4F7B96EBF}"/>
  </hyperlinks>
  <printOptions horizontalCentered="1"/>
  <pageMargins left="0.25" right="0.25" top="1" bottom="0.5" header="0.25" footer="0.25"/>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14"/>
  <sheetViews>
    <sheetView showGridLines="0" zoomScale="85" zoomScaleNormal="85" zoomScaleSheetLayoutView="80" workbookViewId="0">
      <selection sqref="A1:D1"/>
    </sheetView>
  </sheetViews>
  <sheetFormatPr defaultColWidth="9.140625" defaultRowHeight="15.75" x14ac:dyDescent="0.25"/>
  <cols>
    <col min="1" max="1" width="25.7109375" style="260" customWidth="1"/>
    <col min="2" max="4" width="15.7109375" style="260" customWidth="1"/>
    <col min="5" max="14" width="9.140625" style="260"/>
    <col min="15" max="16384" width="9.140625" style="253"/>
  </cols>
  <sheetData>
    <row r="1" spans="1:11" ht="39.950000000000003" customHeight="1" thickBot="1" x14ac:dyDescent="0.3">
      <c r="A1" s="398" t="s">
        <v>463</v>
      </c>
      <c r="B1" s="398"/>
      <c r="C1" s="398"/>
      <c r="D1" s="398"/>
    </row>
    <row r="2" spans="1:11" ht="20.100000000000001" customHeight="1" thickBot="1" x14ac:dyDescent="0.35">
      <c r="A2" s="336" t="s">
        <v>81</v>
      </c>
      <c r="B2" s="337">
        <v>2021</v>
      </c>
      <c r="C2" s="337">
        <v>2022</v>
      </c>
      <c r="D2" s="337">
        <v>2023</v>
      </c>
    </row>
    <row r="3" spans="1:11" ht="20.100000000000001" customHeight="1" thickBot="1" x14ac:dyDescent="0.3">
      <c r="A3" s="349" t="s">
        <v>175</v>
      </c>
      <c r="B3" s="353">
        <v>81.3</v>
      </c>
      <c r="C3" s="353">
        <v>82.7</v>
      </c>
      <c r="D3" s="353">
        <v>82.1</v>
      </c>
      <c r="E3" s="264"/>
      <c r="F3" s="264"/>
      <c r="G3" s="264"/>
      <c r="H3" s="264"/>
      <c r="I3" s="264"/>
      <c r="J3" s="264"/>
      <c r="K3" s="264"/>
    </row>
    <row r="4" spans="1:11" ht="20.100000000000001" customHeight="1" thickBot="1" x14ac:dyDescent="0.3">
      <c r="A4" s="349" t="s">
        <v>176</v>
      </c>
      <c r="B4" s="353">
        <v>95.9</v>
      </c>
      <c r="C4" s="353">
        <v>95.8</v>
      </c>
      <c r="D4" s="353">
        <v>95.9</v>
      </c>
      <c r="E4" s="264"/>
      <c r="F4" s="264"/>
      <c r="G4" s="264"/>
      <c r="H4" s="264"/>
      <c r="I4" s="264"/>
      <c r="J4" s="264"/>
      <c r="K4" s="264"/>
    </row>
    <row r="5" spans="1:11" ht="20.100000000000001" customHeight="1" thickBot="1" x14ac:dyDescent="0.3">
      <c r="A5" s="349" t="s">
        <v>177</v>
      </c>
      <c r="B5" s="353">
        <v>94.8</v>
      </c>
      <c r="C5" s="353">
        <v>95</v>
      </c>
      <c r="D5" s="353">
        <v>94.8</v>
      </c>
      <c r="E5" s="264"/>
      <c r="F5" s="264"/>
      <c r="G5" s="264"/>
      <c r="H5" s="264"/>
      <c r="I5" s="264"/>
      <c r="J5" s="264"/>
      <c r="K5" s="264"/>
    </row>
    <row r="6" spans="1:11" ht="20.100000000000001" customHeight="1" thickBot="1" x14ac:dyDescent="0.3">
      <c r="A6" s="349" t="s">
        <v>178</v>
      </c>
      <c r="B6" s="353">
        <v>96.9</v>
      </c>
      <c r="C6" s="353">
        <v>95.8</v>
      </c>
      <c r="D6" s="353">
        <v>96.4</v>
      </c>
      <c r="E6" s="264"/>
      <c r="F6" s="264"/>
      <c r="G6" s="264"/>
      <c r="H6" s="264"/>
      <c r="I6" s="264"/>
      <c r="J6" s="264"/>
      <c r="K6" s="264"/>
    </row>
    <row r="7" spans="1:11" ht="20.100000000000001" customHeight="1" x14ac:dyDescent="0.25">
      <c r="A7" s="351" t="s">
        <v>179</v>
      </c>
      <c r="B7" s="354">
        <v>93.8</v>
      </c>
      <c r="C7" s="354">
        <v>93.9</v>
      </c>
      <c r="D7" s="355">
        <v>94</v>
      </c>
      <c r="E7" s="264"/>
      <c r="F7" s="264"/>
      <c r="G7" s="264"/>
      <c r="H7" s="264"/>
      <c r="I7" s="264"/>
      <c r="J7" s="264"/>
      <c r="K7" s="264"/>
    </row>
    <row r="8" spans="1:11" ht="75" customHeight="1" thickBot="1" x14ac:dyDescent="0.3">
      <c r="A8" s="399" t="s">
        <v>392</v>
      </c>
      <c r="B8" s="399"/>
      <c r="C8" s="399"/>
      <c r="D8" s="399"/>
    </row>
    <row r="9" spans="1:11" ht="16.5" x14ac:dyDescent="0.3">
      <c r="A9" s="262"/>
      <c r="B9" s="400" t="s">
        <v>470</v>
      </c>
      <c r="C9" s="400"/>
      <c r="D9" s="400"/>
    </row>
    <row r="10" spans="1:11" x14ac:dyDescent="0.25">
      <c r="A10" s="262"/>
      <c r="B10" s="262"/>
      <c r="C10" s="262"/>
      <c r="D10" s="262"/>
    </row>
    <row r="11" spans="1:11" x14ac:dyDescent="0.25">
      <c r="A11" s="262"/>
      <c r="B11" s="262"/>
      <c r="C11" s="262"/>
      <c r="D11" s="262"/>
    </row>
    <row r="12" spans="1:11" x14ac:dyDescent="0.25">
      <c r="A12" s="262"/>
      <c r="B12" s="262"/>
      <c r="C12" s="262"/>
      <c r="D12" s="262"/>
    </row>
    <row r="13" spans="1:11" x14ac:dyDescent="0.25">
      <c r="A13" s="262"/>
      <c r="B13" s="262"/>
      <c r="C13" s="262"/>
      <c r="D13" s="262"/>
    </row>
    <row r="14" spans="1:11" x14ac:dyDescent="0.25">
      <c r="A14" s="262"/>
      <c r="B14" s="262"/>
      <c r="C14" s="262"/>
      <c r="D14" s="262"/>
    </row>
  </sheetData>
  <customSheetViews>
    <customSheetView guid="{81E5D7E7-16ED-4014-84DC-4F821D3604F8}" showPageBreaks="1" showGridLines="0" printArea="1" view="pageBreakPreview" topLeftCell="A12">
      <selection activeCell="L28" sqref="L28"/>
      <colBreaks count="1" manualBreakCount="1">
        <brk id="13" max="33" man="1"/>
      </colBreaks>
      <pageMargins left="0" right="0" top="0" bottom="0" header="0" footer="0"/>
      <headerFooter alignWithMargins="0"/>
    </customSheetView>
  </customSheetViews>
  <mergeCells count="3">
    <mergeCell ref="A1:D1"/>
    <mergeCell ref="A8:D8"/>
    <mergeCell ref="B9:D9"/>
  </mergeCells>
  <hyperlinks>
    <hyperlink ref="B9" location="Content!A1" display="Back to Content Page" xr:uid="{1098E4D7-388E-45BB-BFC8-A623B6FE9E4E}"/>
    <hyperlink ref="B9:D9" location="Contents!A1" display="Back to Contents Page" xr:uid="{BD6D0296-16ED-4E56-93A6-2DABF9F37B99}"/>
  </hyperlinks>
  <printOptions horizontalCentered="1" verticalCentered="1"/>
  <pageMargins left="0" right="0" top="0" bottom="0" header="0" footer="0"/>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F605B-3031-4CB8-AF8F-4C95BA5E35CF}">
  <dimension ref="A1:K13"/>
  <sheetViews>
    <sheetView showGridLines="0" zoomScale="85" zoomScaleNormal="85" zoomScaleSheetLayoutView="90" workbookViewId="0">
      <selection sqref="A1:D1"/>
    </sheetView>
  </sheetViews>
  <sheetFormatPr defaultColWidth="9.140625" defaultRowHeight="15.75" x14ac:dyDescent="0.25"/>
  <cols>
    <col min="1" max="1" width="25.7109375" style="261" customWidth="1"/>
    <col min="2" max="4" width="15.7109375" style="261" customWidth="1"/>
    <col min="5" max="16384" width="9.140625" style="261"/>
  </cols>
  <sheetData>
    <row r="1" spans="1:11" ht="39.950000000000003" customHeight="1" thickBot="1" x14ac:dyDescent="0.3">
      <c r="A1" s="398" t="s">
        <v>464</v>
      </c>
      <c r="B1" s="398"/>
      <c r="C1" s="398"/>
      <c r="D1" s="398"/>
    </row>
    <row r="2" spans="1:11" ht="20.100000000000001" customHeight="1" thickBot="1" x14ac:dyDescent="0.35">
      <c r="A2" s="336" t="s">
        <v>81</v>
      </c>
      <c r="B2" s="337">
        <v>2021</v>
      </c>
      <c r="C2" s="337">
        <v>2022</v>
      </c>
      <c r="D2" s="337">
        <v>2023</v>
      </c>
    </row>
    <row r="3" spans="1:11" ht="20.100000000000001" customHeight="1" thickBot="1" x14ac:dyDescent="0.3">
      <c r="A3" s="349" t="s">
        <v>175</v>
      </c>
      <c r="B3" s="353">
        <v>98</v>
      </c>
      <c r="C3" s="353">
        <v>97.9</v>
      </c>
      <c r="D3" s="353">
        <v>98.2</v>
      </c>
      <c r="E3" s="265"/>
      <c r="F3" s="265"/>
      <c r="G3" s="265"/>
      <c r="H3" s="265"/>
      <c r="I3" s="265"/>
      <c r="J3" s="265"/>
      <c r="K3" s="265"/>
    </row>
    <row r="4" spans="1:11" ht="20.100000000000001" customHeight="1" thickBot="1" x14ac:dyDescent="0.3">
      <c r="A4" s="349" t="s">
        <v>176</v>
      </c>
      <c r="B4" s="353">
        <v>94.3</v>
      </c>
      <c r="C4" s="353">
        <v>94.2</v>
      </c>
      <c r="D4" s="353">
        <v>94.3</v>
      </c>
      <c r="E4" s="265"/>
      <c r="F4" s="265"/>
      <c r="G4" s="265"/>
      <c r="H4" s="265"/>
      <c r="I4" s="265"/>
      <c r="J4" s="265"/>
      <c r="K4" s="265"/>
    </row>
    <row r="5" spans="1:11" ht="20.100000000000001" customHeight="1" thickBot="1" x14ac:dyDescent="0.3">
      <c r="A5" s="349" t="s">
        <v>177</v>
      </c>
      <c r="B5" s="353">
        <v>95.1</v>
      </c>
      <c r="C5" s="353">
        <v>94.4</v>
      </c>
      <c r="D5" s="353">
        <v>94.4</v>
      </c>
      <c r="E5" s="265"/>
      <c r="F5" s="265"/>
      <c r="G5" s="265"/>
      <c r="H5" s="265"/>
      <c r="I5" s="265"/>
      <c r="J5" s="265"/>
      <c r="K5" s="265"/>
    </row>
    <row r="6" spans="1:11" ht="20.100000000000001" customHeight="1" thickBot="1" x14ac:dyDescent="0.3">
      <c r="A6" s="349" t="s">
        <v>178</v>
      </c>
      <c r="B6" s="353">
        <v>86.9</v>
      </c>
      <c r="C6" s="353">
        <v>87.9</v>
      </c>
      <c r="D6" s="353">
        <v>87.3</v>
      </c>
      <c r="E6" s="265"/>
      <c r="F6" s="265"/>
      <c r="G6" s="265"/>
      <c r="H6" s="265"/>
      <c r="I6" s="265"/>
      <c r="J6" s="265"/>
      <c r="K6" s="265"/>
    </row>
    <row r="7" spans="1:11" ht="20.100000000000001" customHeight="1" x14ac:dyDescent="0.25">
      <c r="A7" s="351" t="s">
        <v>179</v>
      </c>
      <c r="B7" s="354">
        <v>94.7</v>
      </c>
      <c r="C7" s="354">
        <v>94.6</v>
      </c>
      <c r="D7" s="354">
        <v>94.6</v>
      </c>
      <c r="E7" s="265"/>
      <c r="F7" s="265"/>
      <c r="G7" s="265"/>
      <c r="H7" s="265"/>
      <c r="I7" s="265"/>
      <c r="J7" s="265"/>
      <c r="K7" s="265"/>
    </row>
    <row r="8" spans="1:11" ht="75" customHeight="1" thickBot="1" x14ac:dyDescent="0.3">
      <c r="A8" s="399" t="s">
        <v>392</v>
      </c>
      <c r="B8" s="399"/>
      <c r="C8" s="399"/>
      <c r="D8" s="399"/>
    </row>
    <row r="9" spans="1:11" ht="16.5" x14ac:dyDescent="0.3">
      <c r="A9" s="263"/>
      <c r="B9" s="400" t="s">
        <v>470</v>
      </c>
      <c r="C9" s="400"/>
      <c r="D9" s="400"/>
    </row>
    <row r="10" spans="1:11" x14ac:dyDescent="0.25">
      <c r="A10" s="263"/>
      <c r="B10" s="263"/>
      <c r="C10" s="263"/>
      <c r="D10" s="263"/>
    </row>
    <row r="11" spans="1:11" x14ac:dyDescent="0.25">
      <c r="A11" s="263"/>
      <c r="B11" s="263"/>
      <c r="C11" s="263"/>
      <c r="D11" s="263"/>
    </row>
    <row r="12" spans="1:11" x14ac:dyDescent="0.25">
      <c r="A12" s="263"/>
      <c r="B12" s="263"/>
      <c r="C12" s="263"/>
      <c r="D12" s="263"/>
    </row>
    <row r="13" spans="1:11" x14ac:dyDescent="0.25">
      <c r="A13" s="263"/>
      <c r="B13" s="263"/>
      <c r="C13" s="263"/>
      <c r="D13" s="263"/>
    </row>
  </sheetData>
  <mergeCells count="3">
    <mergeCell ref="A1:D1"/>
    <mergeCell ref="A8:D8"/>
    <mergeCell ref="B9:D9"/>
  </mergeCells>
  <hyperlinks>
    <hyperlink ref="B9" location="Content!A1" display="Back to Content Page" xr:uid="{D4E3AFDF-9B2B-43DB-AF0A-18A25C11BE2C}"/>
    <hyperlink ref="B9:D9" location="Contents!A1" display="Back to Contents Page" xr:uid="{A3C34CFF-AAF1-42A4-9B4B-A9E11FC0BE67}"/>
  </hyperlinks>
  <printOptions horizontalCentered="1" verticalCentered="1"/>
  <pageMargins left="0" right="0" top="0" bottom="0" header="0" footer="0"/>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DEE61-62F5-4374-84F9-247E1C1BE5BB}">
  <dimension ref="A1:K13"/>
  <sheetViews>
    <sheetView showGridLines="0" zoomScale="85" zoomScaleNormal="85" zoomScaleSheetLayoutView="100" workbookViewId="0">
      <selection sqref="A1:D1"/>
    </sheetView>
  </sheetViews>
  <sheetFormatPr defaultColWidth="9.140625" defaultRowHeight="15.75" x14ac:dyDescent="0.25"/>
  <cols>
    <col min="1" max="1" width="25.7109375" style="261" customWidth="1"/>
    <col min="2" max="4" width="15.7109375" style="261" customWidth="1"/>
    <col min="5" max="16384" width="9.140625" style="261"/>
  </cols>
  <sheetData>
    <row r="1" spans="1:11" ht="39.950000000000003" customHeight="1" thickBot="1" x14ac:dyDescent="0.3">
      <c r="A1" s="398" t="s">
        <v>465</v>
      </c>
      <c r="B1" s="398"/>
      <c r="C1" s="398"/>
      <c r="D1" s="398"/>
    </row>
    <row r="2" spans="1:11" ht="20.100000000000001" customHeight="1" thickBot="1" x14ac:dyDescent="0.35">
      <c r="A2" s="336" t="s">
        <v>81</v>
      </c>
      <c r="B2" s="337">
        <v>2021</v>
      </c>
      <c r="C2" s="337">
        <v>2022</v>
      </c>
      <c r="D2" s="337">
        <v>2023</v>
      </c>
    </row>
    <row r="3" spans="1:11" ht="20.100000000000001" customHeight="1" thickBot="1" x14ac:dyDescent="0.3">
      <c r="A3" s="349" t="s">
        <v>175</v>
      </c>
      <c r="B3" s="353">
        <v>67.2</v>
      </c>
      <c r="C3" s="353">
        <v>68.400000000000006</v>
      </c>
      <c r="D3" s="353">
        <v>69.599999999999994</v>
      </c>
      <c r="E3" s="265"/>
      <c r="F3" s="265"/>
      <c r="G3" s="265"/>
      <c r="H3" s="265"/>
      <c r="I3" s="265"/>
      <c r="J3" s="265"/>
      <c r="K3" s="265"/>
    </row>
    <row r="4" spans="1:11" ht="20.100000000000001" customHeight="1" thickBot="1" x14ac:dyDescent="0.3">
      <c r="A4" s="349" t="s">
        <v>176</v>
      </c>
      <c r="B4" s="353">
        <v>92.4</v>
      </c>
      <c r="C4" s="353">
        <v>92.8</v>
      </c>
      <c r="D4" s="353">
        <v>93.6</v>
      </c>
      <c r="E4" s="265"/>
      <c r="F4" s="265"/>
      <c r="G4" s="265"/>
      <c r="H4" s="265"/>
      <c r="I4" s="265"/>
      <c r="J4" s="265"/>
      <c r="K4" s="265"/>
    </row>
    <row r="5" spans="1:11" ht="20.100000000000001" customHeight="1" thickBot="1" x14ac:dyDescent="0.3">
      <c r="A5" s="349" t="s">
        <v>177</v>
      </c>
      <c r="B5" s="353">
        <v>87.7</v>
      </c>
      <c r="C5" s="353">
        <v>89</v>
      </c>
      <c r="D5" s="353">
        <v>88.5</v>
      </c>
      <c r="E5" s="265"/>
      <c r="F5" s="265"/>
      <c r="G5" s="265"/>
      <c r="H5" s="265"/>
      <c r="I5" s="265"/>
      <c r="J5" s="265"/>
      <c r="K5" s="265"/>
    </row>
    <row r="6" spans="1:11" ht="20.100000000000001" customHeight="1" thickBot="1" x14ac:dyDescent="0.3">
      <c r="A6" s="349" t="s">
        <v>178</v>
      </c>
      <c r="B6" s="353">
        <v>90.8</v>
      </c>
      <c r="C6" s="353">
        <v>89.6</v>
      </c>
      <c r="D6" s="353">
        <v>92.2</v>
      </c>
      <c r="E6" s="265"/>
      <c r="F6" s="265"/>
      <c r="G6" s="265"/>
      <c r="H6" s="265"/>
      <c r="I6" s="265"/>
      <c r="J6" s="265"/>
      <c r="K6" s="265"/>
    </row>
    <row r="7" spans="1:11" ht="20.100000000000001" customHeight="1" x14ac:dyDescent="0.25">
      <c r="A7" s="351" t="s">
        <v>179</v>
      </c>
      <c r="B7" s="354">
        <v>89.1</v>
      </c>
      <c r="C7" s="354">
        <v>89.6</v>
      </c>
      <c r="D7" s="354">
        <v>90.5</v>
      </c>
      <c r="E7" s="265"/>
      <c r="F7" s="265"/>
      <c r="G7" s="265"/>
      <c r="H7" s="265"/>
      <c r="I7" s="265"/>
      <c r="J7" s="265"/>
      <c r="K7" s="265"/>
    </row>
    <row r="8" spans="1:11" ht="75" customHeight="1" thickBot="1" x14ac:dyDescent="0.3">
      <c r="A8" s="399" t="s">
        <v>392</v>
      </c>
      <c r="B8" s="399"/>
      <c r="C8" s="399"/>
      <c r="D8" s="399"/>
    </row>
    <row r="9" spans="1:11" ht="16.5" x14ac:dyDescent="0.3">
      <c r="A9" s="263"/>
      <c r="B9" s="400" t="s">
        <v>470</v>
      </c>
      <c r="C9" s="400"/>
      <c r="D9" s="400"/>
    </row>
    <row r="10" spans="1:11" x14ac:dyDescent="0.25">
      <c r="A10" s="263"/>
      <c r="B10" s="263"/>
      <c r="C10" s="263"/>
      <c r="D10" s="263"/>
    </row>
    <row r="11" spans="1:11" x14ac:dyDescent="0.25">
      <c r="A11" s="263"/>
      <c r="B11" s="263"/>
      <c r="C11" s="263"/>
      <c r="D11" s="263"/>
    </row>
    <row r="12" spans="1:11" x14ac:dyDescent="0.25">
      <c r="A12" s="263"/>
      <c r="B12" s="263"/>
      <c r="C12" s="263"/>
      <c r="D12" s="263"/>
    </row>
    <row r="13" spans="1:11" x14ac:dyDescent="0.25">
      <c r="A13" s="263"/>
      <c r="B13" s="263"/>
      <c r="C13" s="263"/>
      <c r="D13" s="263"/>
    </row>
  </sheetData>
  <mergeCells count="3">
    <mergeCell ref="A1:D1"/>
    <mergeCell ref="A8:D8"/>
    <mergeCell ref="B9:D9"/>
  </mergeCells>
  <hyperlinks>
    <hyperlink ref="B9" location="Content!A1" display="Back to Content Page" xr:uid="{75A395D8-953F-4F22-92A3-7197493872F4}"/>
    <hyperlink ref="B9:D9" location="Contents!A1" display="Back to Contents Page" xr:uid="{E2E55DDE-3354-4E49-81A6-C212AE6DF34B}"/>
  </hyperlinks>
  <printOptions horizontalCentered="1" verticalCentered="1"/>
  <pageMargins left="0" right="0" top="0" bottom="0" header="0" footer="0"/>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A48F-8FFF-4D3F-8F5C-5B805EAAEFAB}">
  <dimension ref="A1:K14"/>
  <sheetViews>
    <sheetView showGridLines="0" zoomScale="85" zoomScaleNormal="85" zoomScaleSheetLayoutView="100" workbookViewId="0">
      <selection sqref="A1:D1"/>
    </sheetView>
  </sheetViews>
  <sheetFormatPr defaultColWidth="9.140625" defaultRowHeight="15.75" x14ac:dyDescent="0.25"/>
  <cols>
    <col min="1" max="1" width="25.7109375" style="261" customWidth="1"/>
    <col min="2" max="4" width="15.7109375" style="261" customWidth="1"/>
    <col min="5" max="16384" width="9.140625" style="261"/>
  </cols>
  <sheetData>
    <row r="1" spans="1:11" ht="39.950000000000003" customHeight="1" thickBot="1" x14ac:dyDescent="0.3">
      <c r="A1" s="398" t="s">
        <v>466</v>
      </c>
      <c r="B1" s="398"/>
      <c r="C1" s="398"/>
      <c r="D1" s="398"/>
    </row>
    <row r="2" spans="1:11" ht="20.100000000000001" customHeight="1" thickBot="1" x14ac:dyDescent="0.35">
      <c r="A2" s="336" t="s">
        <v>81</v>
      </c>
      <c r="B2" s="337">
        <v>2021</v>
      </c>
      <c r="C2" s="337">
        <v>2022</v>
      </c>
      <c r="D2" s="337">
        <v>2023</v>
      </c>
    </row>
    <row r="3" spans="1:11" ht="20.100000000000001" customHeight="1" thickBot="1" x14ac:dyDescent="0.3">
      <c r="A3" s="349" t="s">
        <v>175</v>
      </c>
      <c r="B3" s="353">
        <v>70.599999999999994</v>
      </c>
      <c r="C3" s="353">
        <v>70</v>
      </c>
      <c r="D3" s="353">
        <v>69.5</v>
      </c>
      <c r="E3" s="265"/>
      <c r="F3" s="265"/>
      <c r="G3" s="265"/>
      <c r="H3" s="265"/>
      <c r="I3" s="265"/>
      <c r="J3" s="265"/>
      <c r="K3" s="265"/>
    </row>
    <row r="4" spans="1:11" ht="20.100000000000001" customHeight="1" thickBot="1" x14ac:dyDescent="0.3">
      <c r="A4" s="349" t="s">
        <v>176</v>
      </c>
      <c r="B4" s="353">
        <v>93.7</v>
      </c>
      <c r="C4" s="353">
        <v>93.9</v>
      </c>
      <c r="D4" s="353">
        <v>94.1</v>
      </c>
      <c r="E4" s="265"/>
      <c r="F4" s="265"/>
      <c r="G4" s="265"/>
      <c r="H4" s="265"/>
      <c r="I4" s="265"/>
      <c r="J4" s="265"/>
      <c r="K4" s="265"/>
    </row>
    <row r="5" spans="1:11" ht="20.100000000000001" customHeight="1" thickBot="1" x14ac:dyDescent="0.3">
      <c r="A5" s="349" t="s">
        <v>177</v>
      </c>
      <c r="B5" s="353">
        <v>90.8</v>
      </c>
      <c r="C5" s="353">
        <v>91.2</v>
      </c>
      <c r="D5" s="353">
        <v>90.6</v>
      </c>
      <c r="E5" s="265"/>
      <c r="F5" s="265"/>
      <c r="G5" s="265"/>
      <c r="H5" s="265"/>
      <c r="I5" s="265"/>
      <c r="J5" s="265"/>
      <c r="K5" s="265"/>
    </row>
    <row r="6" spans="1:11" ht="20.100000000000001" customHeight="1" thickBot="1" x14ac:dyDescent="0.3">
      <c r="A6" s="349" t="s">
        <v>178</v>
      </c>
      <c r="B6" s="353">
        <v>93.3</v>
      </c>
      <c r="C6" s="353">
        <v>91.8</v>
      </c>
      <c r="D6" s="353">
        <v>92.8</v>
      </c>
      <c r="E6" s="265"/>
      <c r="F6" s="265"/>
      <c r="G6" s="265"/>
      <c r="H6" s="265"/>
      <c r="I6" s="265"/>
      <c r="J6" s="265"/>
      <c r="K6" s="265"/>
    </row>
    <row r="7" spans="1:11" ht="20.100000000000001" customHeight="1" x14ac:dyDescent="0.25">
      <c r="A7" s="351" t="s">
        <v>179</v>
      </c>
      <c r="B7" s="354">
        <v>90.5</v>
      </c>
      <c r="C7" s="354">
        <v>90.5</v>
      </c>
      <c r="D7" s="354">
        <v>90.7</v>
      </c>
      <c r="E7" s="265"/>
      <c r="F7" s="265"/>
      <c r="G7" s="265"/>
      <c r="H7" s="265"/>
      <c r="I7" s="265"/>
      <c r="J7" s="265"/>
      <c r="K7" s="265"/>
    </row>
    <row r="8" spans="1:11" ht="75" customHeight="1" thickBot="1" x14ac:dyDescent="0.3">
      <c r="A8" s="399" t="s">
        <v>392</v>
      </c>
      <c r="B8" s="399"/>
      <c r="C8" s="399"/>
      <c r="D8" s="399"/>
    </row>
    <row r="9" spans="1:11" ht="16.5" x14ac:dyDescent="0.3">
      <c r="A9" s="263"/>
      <c r="B9" s="400" t="s">
        <v>470</v>
      </c>
      <c r="C9" s="400"/>
      <c r="D9" s="400"/>
    </row>
    <row r="10" spans="1:11" x14ac:dyDescent="0.25">
      <c r="A10" s="263"/>
      <c r="B10" s="263"/>
      <c r="C10" s="263"/>
      <c r="D10" s="263"/>
    </row>
    <row r="11" spans="1:11" x14ac:dyDescent="0.25">
      <c r="A11" s="263"/>
      <c r="B11" s="263"/>
      <c r="C11" s="263"/>
      <c r="D11" s="263"/>
    </row>
    <row r="12" spans="1:11" x14ac:dyDescent="0.25">
      <c r="A12" s="263"/>
      <c r="B12" s="263"/>
      <c r="C12" s="263"/>
      <c r="D12" s="263"/>
    </row>
    <row r="13" spans="1:11" x14ac:dyDescent="0.25">
      <c r="A13" s="263"/>
      <c r="B13" s="263"/>
      <c r="C13" s="263"/>
      <c r="D13" s="263"/>
    </row>
    <row r="14" spans="1:11" x14ac:dyDescent="0.25">
      <c r="A14" s="263"/>
      <c r="B14" s="263"/>
      <c r="C14" s="263"/>
      <c r="D14" s="263"/>
    </row>
  </sheetData>
  <mergeCells count="3">
    <mergeCell ref="A1:D1"/>
    <mergeCell ref="A8:D8"/>
    <mergeCell ref="B9:D9"/>
  </mergeCells>
  <hyperlinks>
    <hyperlink ref="B9" location="Content!A1" display="Back to Content Page" xr:uid="{27784DED-BF9B-48BF-B0D7-83393FE5D7AA}"/>
    <hyperlink ref="B9:D9" location="Contents!A1" display="Back to Contents Page" xr:uid="{DE99D465-C501-48CC-B6DD-9123493A9AB2}"/>
  </hyperlinks>
  <printOptions horizontalCentered="1" verticalCentered="1"/>
  <pageMargins left="0" right="0" top="0" bottom="0" header="0" footer="0"/>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02D3-C6CA-4392-92FA-64DB8CA6CC29}">
  <dimension ref="A1:K17"/>
  <sheetViews>
    <sheetView showGridLines="0" zoomScale="85" zoomScaleNormal="85" zoomScaleSheetLayoutView="100" workbookViewId="0">
      <selection sqref="A1:K1"/>
    </sheetView>
  </sheetViews>
  <sheetFormatPr defaultColWidth="9.140625" defaultRowHeight="15.75" x14ac:dyDescent="0.25"/>
  <cols>
    <col min="1" max="1" width="20.7109375" style="261" customWidth="1"/>
    <col min="2" max="11" width="10.7109375" style="261" customWidth="1"/>
    <col min="12" max="16384" width="9.140625" style="261"/>
  </cols>
  <sheetData>
    <row r="1" spans="1:11" ht="20.100000000000001" customHeight="1" thickBot="1" x14ac:dyDescent="0.3">
      <c r="A1" s="398" t="s">
        <v>393</v>
      </c>
      <c r="B1" s="398"/>
      <c r="C1" s="398"/>
      <c r="D1" s="398"/>
      <c r="E1" s="398"/>
      <c r="F1" s="398"/>
      <c r="G1" s="398"/>
      <c r="H1" s="398"/>
      <c r="I1" s="398"/>
      <c r="J1" s="398"/>
      <c r="K1" s="398"/>
    </row>
    <row r="2" spans="1:11" ht="20.100000000000001" customHeight="1" thickBot="1" x14ac:dyDescent="0.35">
      <c r="A2" s="336" t="s">
        <v>81</v>
      </c>
      <c r="B2" s="337">
        <v>2013</v>
      </c>
      <c r="C2" s="337">
        <v>2014</v>
      </c>
      <c r="D2" s="337">
        <v>2015</v>
      </c>
      <c r="E2" s="337">
        <v>2016</v>
      </c>
      <c r="F2" s="337">
        <v>2017</v>
      </c>
      <c r="G2" s="337">
        <v>2018</v>
      </c>
      <c r="H2" s="337">
        <v>2019</v>
      </c>
      <c r="I2" s="337">
        <v>2020</v>
      </c>
      <c r="J2" s="337">
        <v>2021</v>
      </c>
      <c r="K2" s="337">
        <v>2022</v>
      </c>
    </row>
    <row r="3" spans="1:11" ht="20.100000000000001" customHeight="1" thickBot="1" x14ac:dyDescent="0.3">
      <c r="A3" s="349" t="s">
        <v>175</v>
      </c>
      <c r="B3" s="350">
        <v>95.4</v>
      </c>
      <c r="C3" s="350">
        <v>96.1</v>
      </c>
      <c r="D3" s="350">
        <v>95.9</v>
      </c>
      <c r="E3" s="350">
        <v>96.4</v>
      </c>
      <c r="F3" s="350">
        <v>95.6</v>
      </c>
      <c r="G3" s="350">
        <v>95.6</v>
      </c>
      <c r="H3" s="350">
        <v>96.3</v>
      </c>
      <c r="I3" s="350">
        <v>95.8</v>
      </c>
      <c r="J3" s="350">
        <v>95.7</v>
      </c>
      <c r="K3" s="350">
        <v>96.1</v>
      </c>
    </row>
    <row r="4" spans="1:11" ht="20.100000000000001" customHeight="1" thickBot="1" x14ac:dyDescent="0.3">
      <c r="A4" s="349" t="s">
        <v>176</v>
      </c>
      <c r="B4" s="350">
        <v>95.6</v>
      </c>
      <c r="C4" s="350">
        <v>96.1</v>
      </c>
      <c r="D4" s="350">
        <v>96.7</v>
      </c>
      <c r="E4" s="350">
        <v>96.8</v>
      </c>
      <c r="F4" s="350">
        <v>96.3</v>
      </c>
      <c r="G4" s="350">
        <v>96.9</v>
      </c>
      <c r="H4" s="350">
        <v>96.9</v>
      </c>
      <c r="I4" s="350">
        <v>97.3</v>
      </c>
      <c r="J4" s="350">
        <v>97.5</v>
      </c>
      <c r="K4" s="350">
        <v>97.6</v>
      </c>
    </row>
    <row r="5" spans="1:11" ht="20.100000000000001" customHeight="1" thickBot="1" x14ac:dyDescent="0.3">
      <c r="A5" s="349" t="s">
        <v>177</v>
      </c>
      <c r="B5" s="350">
        <v>94.6</v>
      </c>
      <c r="C5" s="350">
        <v>95</v>
      </c>
      <c r="D5" s="350">
        <v>95.1</v>
      </c>
      <c r="E5" s="350">
        <v>95.8</v>
      </c>
      <c r="F5" s="350">
        <v>94.6</v>
      </c>
      <c r="G5" s="350">
        <v>95</v>
      </c>
      <c r="H5" s="350">
        <v>96.4</v>
      </c>
      <c r="I5" s="350">
        <v>95.6</v>
      </c>
      <c r="J5" s="350">
        <v>96.2</v>
      </c>
      <c r="K5" s="350">
        <v>96</v>
      </c>
    </row>
    <row r="6" spans="1:11" ht="20.100000000000001" customHeight="1" thickBot="1" x14ac:dyDescent="0.3">
      <c r="A6" s="349" t="s">
        <v>178</v>
      </c>
      <c r="B6" s="350">
        <v>87.3</v>
      </c>
      <c r="C6" s="350">
        <v>86.5</v>
      </c>
      <c r="D6" s="350">
        <v>87.9</v>
      </c>
      <c r="E6" s="350">
        <v>88.4</v>
      </c>
      <c r="F6" s="350">
        <v>85.2</v>
      </c>
      <c r="G6" s="350">
        <v>90</v>
      </c>
      <c r="H6" s="350">
        <v>87.8</v>
      </c>
      <c r="I6" s="350">
        <v>90.7</v>
      </c>
      <c r="J6" s="350">
        <v>90.9</v>
      </c>
      <c r="K6" s="350">
        <v>91</v>
      </c>
    </row>
    <row r="7" spans="1:11" ht="20.100000000000001" customHeight="1" x14ac:dyDescent="0.25">
      <c r="A7" s="351" t="s">
        <v>179</v>
      </c>
      <c r="B7" s="352">
        <v>95.2</v>
      </c>
      <c r="C7" s="352">
        <v>95.7</v>
      </c>
      <c r="D7" s="352">
        <v>95.9</v>
      </c>
      <c r="E7" s="352">
        <v>96.3</v>
      </c>
      <c r="F7" s="352">
        <v>95.5</v>
      </c>
      <c r="G7" s="352">
        <v>96</v>
      </c>
      <c r="H7" s="352">
        <v>96.2</v>
      </c>
      <c r="I7" s="352">
        <v>96.3</v>
      </c>
      <c r="J7" s="352">
        <v>96.5</v>
      </c>
      <c r="K7" s="352">
        <v>96.6</v>
      </c>
    </row>
    <row r="8" spans="1:11" ht="45" customHeight="1" x14ac:dyDescent="0.25">
      <c r="A8" s="401" t="s">
        <v>394</v>
      </c>
      <c r="B8" s="401"/>
      <c r="C8" s="401"/>
      <c r="D8" s="401"/>
      <c r="E8" s="443"/>
      <c r="F8" s="443"/>
      <c r="G8" s="443"/>
      <c r="H8" s="443"/>
      <c r="I8" s="443"/>
      <c r="J8" s="443"/>
      <c r="K8" s="443"/>
    </row>
    <row r="9" spans="1:11" ht="30" customHeight="1" thickBot="1" x14ac:dyDescent="0.3">
      <c r="A9" s="399" t="s">
        <v>395</v>
      </c>
      <c r="B9" s="399"/>
      <c r="C9" s="399"/>
      <c r="D9" s="399"/>
      <c r="E9" s="444"/>
      <c r="F9" s="444"/>
      <c r="G9" s="444"/>
      <c r="H9" s="444"/>
      <c r="I9" s="444"/>
      <c r="J9" s="444"/>
      <c r="K9" s="444"/>
    </row>
    <row r="10" spans="1:11" ht="16.5" x14ac:dyDescent="0.3">
      <c r="A10" s="263"/>
      <c r="B10" s="263"/>
      <c r="C10" s="263"/>
      <c r="D10" s="263"/>
      <c r="I10" s="400" t="s">
        <v>470</v>
      </c>
      <c r="J10" s="400"/>
      <c r="K10" s="400"/>
    </row>
    <row r="11" spans="1:11" x14ac:dyDescent="0.25">
      <c r="A11" s="263"/>
      <c r="B11" s="263"/>
      <c r="C11" s="263"/>
      <c r="D11" s="263"/>
    </row>
    <row r="12" spans="1:11" x14ac:dyDescent="0.25">
      <c r="A12" s="263"/>
      <c r="B12" s="263"/>
      <c r="C12" s="263"/>
      <c r="D12" s="263"/>
    </row>
    <row r="13" spans="1:11" x14ac:dyDescent="0.25">
      <c r="A13" s="263"/>
      <c r="B13" s="263"/>
      <c r="C13" s="263"/>
      <c r="D13" s="263"/>
    </row>
    <row r="14" spans="1:11" x14ac:dyDescent="0.25">
      <c r="A14" s="263"/>
      <c r="B14" s="263"/>
      <c r="C14" s="263"/>
      <c r="D14" s="263"/>
    </row>
    <row r="15" spans="1:11" x14ac:dyDescent="0.25">
      <c r="A15" s="263"/>
      <c r="B15" s="263"/>
      <c r="C15" s="263"/>
      <c r="D15" s="263"/>
    </row>
    <row r="16" spans="1:11" x14ac:dyDescent="0.25">
      <c r="A16" s="263"/>
      <c r="B16" s="263"/>
      <c r="C16" s="263"/>
      <c r="D16" s="263"/>
    </row>
    <row r="17" spans="1:4" x14ac:dyDescent="0.25">
      <c r="A17" s="263"/>
      <c r="B17" s="263"/>
      <c r="C17" s="263"/>
      <c r="D17" s="263"/>
    </row>
  </sheetData>
  <mergeCells count="4">
    <mergeCell ref="A1:K1"/>
    <mergeCell ref="A8:K8"/>
    <mergeCell ref="A9:K9"/>
    <mergeCell ref="I10:K10"/>
  </mergeCells>
  <hyperlinks>
    <hyperlink ref="I10" location="Content!A1" display="Back to Content Page" xr:uid="{9B9D465F-E031-4DAD-8931-377B7DEDFEDF}"/>
    <hyperlink ref="I10:K10" location="Contents!A1" display="Back to Contents Page" xr:uid="{FE9F85F3-6A34-437D-A84D-F77905F624A5}"/>
  </hyperlinks>
  <printOptions horizontalCentered="1" verticalCentered="1"/>
  <pageMargins left="0" right="0" top="0" bottom="0" header="0" footer="0"/>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C0B5-7750-4AD7-9F05-1FAE21389D72}">
  <dimension ref="A1:N17"/>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ol min="15" max="16384" width="9.140625" style="253"/>
  </cols>
  <sheetData>
    <row r="1" spans="1:11" ht="20.100000000000001" customHeight="1" thickBot="1" x14ac:dyDescent="0.3">
      <c r="A1" s="398" t="s">
        <v>396</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99.1</v>
      </c>
      <c r="C3" s="350">
        <v>99.2</v>
      </c>
      <c r="D3" s="350">
        <v>99.7</v>
      </c>
      <c r="E3" s="350">
        <v>99.3</v>
      </c>
      <c r="F3" s="350">
        <v>99.5</v>
      </c>
      <c r="G3" s="350">
        <v>99.5</v>
      </c>
      <c r="H3" s="350">
        <v>99.7</v>
      </c>
      <c r="I3" s="350">
        <v>99.1</v>
      </c>
      <c r="J3" s="350">
        <v>99.4</v>
      </c>
      <c r="K3" s="350">
        <v>99.3</v>
      </c>
    </row>
    <row r="4" spans="1:11" ht="20.100000000000001" customHeight="1" thickBot="1" x14ac:dyDescent="0.3">
      <c r="A4" s="349" t="s">
        <v>176</v>
      </c>
      <c r="B4" s="350">
        <v>98.5</v>
      </c>
      <c r="C4" s="350">
        <v>98.4</v>
      </c>
      <c r="D4" s="350">
        <v>99.3</v>
      </c>
      <c r="E4" s="350">
        <v>99.3</v>
      </c>
      <c r="F4" s="350">
        <v>99</v>
      </c>
      <c r="G4" s="350">
        <v>99.3</v>
      </c>
      <c r="H4" s="350">
        <v>99.2</v>
      </c>
      <c r="I4" s="350">
        <v>99.1</v>
      </c>
      <c r="J4" s="350">
        <v>99.4</v>
      </c>
      <c r="K4" s="350">
        <v>99.1</v>
      </c>
    </row>
    <row r="5" spans="1:11" ht="20.100000000000001" customHeight="1" thickBot="1" x14ac:dyDescent="0.3">
      <c r="A5" s="349" t="s">
        <v>177</v>
      </c>
      <c r="B5" s="350">
        <v>99.3</v>
      </c>
      <c r="C5" s="350">
        <v>99</v>
      </c>
      <c r="D5" s="350">
        <v>99.6</v>
      </c>
      <c r="E5" s="350">
        <v>100</v>
      </c>
      <c r="F5" s="350">
        <v>99.7</v>
      </c>
      <c r="G5" s="350">
        <v>99.6</v>
      </c>
      <c r="H5" s="350">
        <v>100</v>
      </c>
      <c r="I5" s="350">
        <v>99.5</v>
      </c>
      <c r="J5" s="350">
        <v>99.6</v>
      </c>
      <c r="K5" s="350">
        <v>99.5</v>
      </c>
    </row>
    <row r="6" spans="1:11" ht="20.100000000000001" customHeight="1" thickBot="1" x14ac:dyDescent="0.3">
      <c r="A6" s="349" t="s">
        <v>178</v>
      </c>
      <c r="B6" s="350">
        <v>99.7</v>
      </c>
      <c r="C6" s="350">
        <v>99.6</v>
      </c>
      <c r="D6" s="350">
        <v>99.6</v>
      </c>
      <c r="E6" s="350">
        <v>99.4</v>
      </c>
      <c r="F6" s="350">
        <v>99.6</v>
      </c>
      <c r="G6" s="350">
        <v>100</v>
      </c>
      <c r="H6" s="350">
        <v>99.8</v>
      </c>
      <c r="I6" s="350">
        <v>99.8</v>
      </c>
      <c r="J6" s="350">
        <v>99.8</v>
      </c>
      <c r="K6" s="350">
        <v>99.8</v>
      </c>
    </row>
    <row r="7" spans="1:11" ht="20.100000000000001" customHeight="1" x14ac:dyDescent="0.25">
      <c r="A7" s="351" t="s">
        <v>179</v>
      </c>
      <c r="B7" s="352">
        <v>98.8</v>
      </c>
      <c r="C7" s="352">
        <v>98.8</v>
      </c>
      <c r="D7" s="352">
        <v>99.4</v>
      </c>
      <c r="E7" s="352">
        <v>99.4</v>
      </c>
      <c r="F7" s="352">
        <v>99.2</v>
      </c>
      <c r="G7" s="352">
        <v>99.4</v>
      </c>
      <c r="H7" s="352">
        <v>99.5</v>
      </c>
      <c r="I7" s="352">
        <v>99.1</v>
      </c>
      <c r="J7" s="352">
        <v>99.4</v>
      </c>
      <c r="K7" s="352">
        <v>99.2</v>
      </c>
    </row>
    <row r="8" spans="1:11" ht="17.25" x14ac:dyDescent="0.25">
      <c r="A8" s="401" t="s">
        <v>397</v>
      </c>
      <c r="B8" s="401"/>
      <c r="C8" s="401"/>
      <c r="D8" s="401"/>
      <c r="E8" s="443"/>
      <c r="F8" s="443"/>
      <c r="G8" s="443"/>
      <c r="H8" s="443"/>
      <c r="I8" s="443"/>
      <c r="J8" s="443"/>
      <c r="K8" s="443"/>
    </row>
    <row r="9" spans="1:11" ht="18" thickBot="1" x14ac:dyDescent="0.3">
      <c r="A9" s="399" t="s">
        <v>398</v>
      </c>
      <c r="B9" s="399"/>
      <c r="C9" s="399"/>
      <c r="D9" s="399"/>
      <c r="E9" s="444"/>
      <c r="F9" s="444"/>
      <c r="G9" s="444"/>
      <c r="H9" s="444"/>
      <c r="I9" s="444"/>
      <c r="J9" s="444"/>
      <c r="K9" s="444"/>
    </row>
    <row r="10" spans="1:11" ht="16.5" x14ac:dyDescent="0.3">
      <c r="A10" s="262"/>
      <c r="B10" s="262"/>
      <c r="C10" s="262"/>
      <c r="D10" s="262"/>
      <c r="I10" s="400" t="s">
        <v>470</v>
      </c>
      <c r="J10" s="400"/>
      <c r="K10" s="400"/>
    </row>
    <row r="11" spans="1:11" x14ac:dyDescent="0.25">
      <c r="A11" s="262"/>
      <c r="B11" s="262"/>
      <c r="C11" s="262"/>
      <c r="D11" s="262"/>
    </row>
    <row r="12" spans="1:11" x14ac:dyDescent="0.25">
      <c r="A12" s="262"/>
      <c r="B12" s="262"/>
      <c r="C12" s="262"/>
      <c r="D12" s="262"/>
    </row>
    <row r="13" spans="1:11" x14ac:dyDescent="0.25">
      <c r="A13" s="262"/>
      <c r="B13" s="262"/>
      <c r="C13" s="262"/>
      <c r="D13" s="262"/>
    </row>
    <row r="14" spans="1:11" x14ac:dyDescent="0.25">
      <c r="A14" s="262"/>
      <c r="B14" s="262"/>
      <c r="C14" s="262"/>
      <c r="D14" s="262"/>
    </row>
    <row r="15" spans="1:11" x14ac:dyDescent="0.25">
      <c r="A15" s="262"/>
      <c r="B15" s="262"/>
      <c r="C15" s="262"/>
      <c r="D15" s="262"/>
    </row>
    <row r="16" spans="1:11" x14ac:dyDescent="0.25">
      <c r="A16" s="262"/>
      <c r="B16" s="262"/>
      <c r="C16" s="262"/>
      <c r="D16" s="262"/>
    </row>
    <row r="17" spans="1:4" x14ac:dyDescent="0.25">
      <c r="A17" s="262"/>
      <c r="B17" s="262"/>
      <c r="C17" s="262"/>
      <c r="D17" s="262"/>
    </row>
  </sheetData>
  <mergeCells count="4">
    <mergeCell ref="A1:K1"/>
    <mergeCell ref="A8:K8"/>
    <mergeCell ref="A9:K9"/>
    <mergeCell ref="I10:K10"/>
  </mergeCells>
  <hyperlinks>
    <hyperlink ref="I10" location="Content!A1" display="Back to Content Page" xr:uid="{86138D69-24C1-4464-B450-9E195128016B}"/>
    <hyperlink ref="I10:K10" location="Contents!A1" display="Back to Contents Page" xr:uid="{F11C41BA-FB09-4004-A764-D46F997AD831}"/>
  </hyperlinks>
  <printOptions horizontalCentered="1" verticalCentered="1"/>
  <pageMargins left="0" right="0" top="0" bottom="0" header="0" footer="0"/>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A951-F04B-4DC2-AD56-F46389F742AF}">
  <dimension ref="A1:N14"/>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399</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99.6</v>
      </c>
      <c r="C3" s="350">
        <v>99.4</v>
      </c>
      <c r="D3" s="350">
        <v>99.4</v>
      </c>
      <c r="E3" s="350">
        <v>99.1</v>
      </c>
      <c r="F3" s="350">
        <v>99</v>
      </c>
      <c r="G3" s="350">
        <v>99</v>
      </c>
      <c r="H3" s="350">
        <v>97.8</v>
      </c>
      <c r="I3" s="350">
        <v>98.3</v>
      </c>
      <c r="J3" s="350">
        <v>98.6</v>
      </c>
      <c r="K3" s="350">
        <v>97.7</v>
      </c>
    </row>
    <row r="4" spans="1:11" ht="20.100000000000001" customHeight="1" thickBot="1" x14ac:dyDescent="0.3">
      <c r="A4" s="349" t="s">
        <v>176</v>
      </c>
      <c r="B4" s="350">
        <v>94</v>
      </c>
      <c r="C4" s="350">
        <v>96.6</v>
      </c>
      <c r="D4" s="350">
        <v>94.5</v>
      </c>
      <c r="E4" s="350">
        <v>93.2</v>
      </c>
      <c r="F4" s="350">
        <v>91.6</v>
      </c>
      <c r="G4" s="350">
        <v>91.5</v>
      </c>
      <c r="H4" s="350">
        <v>90.4</v>
      </c>
      <c r="I4" s="350">
        <v>94.4</v>
      </c>
      <c r="J4" s="350">
        <v>89.4</v>
      </c>
      <c r="K4" s="350">
        <v>89</v>
      </c>
    </row>
    <row r="5" spans="1:11" ht="20.100000000000001" customHeight="1" thickBot="1" x14ac:dyDescent="0.3">
      <c r="A5" s="349" t="s">
        <v>177</v>
      </c>
      <c r="B5" s="350">
        <v>94.4</v>
      </c>
      <c r="C5" s="350">
        <v>95.3</v>
      </c>
      <c r="D5" s="350">
        <v>94.2</v>
      </c>
      <c r="E5" s="350">
        <v>93.1</v>
      </c>
      <c r="F5" s="350">
        <v>94.3</v>
      </c>
      <c r="G5" s="350">
        <v>92.6</v>
      </c>
      <c r="H5" s="350">
        <v>92</v>
      </c>
      <c r="I5" s="350">
        <v>93.8</v>
      </c>
      <c r="J5" s="350">
        <v>91.8</v>
      </c>
      <c r="K5" s="350">
        <v>91.1</v>
      </c>
    </row>
    <row r="6" spans="1:11" ht="20.100000000000001" customHeight="1" thickBot="1" x14ac:dyDescent="0.3">
      <c r="A6" s="349" t="s">
        <v>178</v>
      </c>
      <c r="B6" s="350">
        <v>84.5</v>
      </c>
      <c r="C6" s="350">
        <v>87.7</v>
      </c>
      <c r="D6" s="350">
        <v>82.2</v>
      </c>
      <c r="E6" s="350">
        <v>84.8</v>
      </c>
      <c r="F6" s="350">
        <v>83.9</v>
      </c>
      <c r="G6" s="350">
        <v>81.900000000000006</v>
      </c>
      <c r="H6" s="350">
        <v>78.599999999999994</v>
      </c>
      <c r="I6" s="350">
        <v>80</v>
      </c>
      <c r="J6" s="350">
        <v>79.400000000000006</v>
      </c>
      <c r="K6" s="350">
        <v>68</v>
      </c>
    </row>
    <row r="7" spans="1:11" ht="20.100000000000001" customHeight="1" x14ac:dyDescent="0.25">
      <c r="A7" s="351" t="s">
        <v>179</v>
      </c>
      <c r="B7" s="352">
        <v>95.6</v>
      </c>
      <c r="C7" s="352">
        <v>97.2</v>
      </c>
      <c r="D7" s="352">
        <v>95.7</v>
      </c>
      <c r="E7" s="352">
        <v>95</v>
      </c>
      <c r="F7" s="352">
        <v>94</v>
      </c>
      <c r="G7" s="352">
        <v>93.7</v>
      </c>
      <c r="H7" s="352">
        <v>92.7</v>
      </c>
      <c r="I7" s="352">
        <v>95.3</v>
      </c>
      <c r="J7" s="352">
        <v>92.3</v>
      </c>
      <c r="K7" s="352">
        <v>91.4</v>
      </c>
    </row>
    <row r="8" spans="1:11" ht="17.25" x14ac:dyDescent="0.25">
      <c r="A8" s="401" t="s">
        <v>397</v>
      </c>
      <c r="B8" s="401"/>
      <c r="C8" s="401"/>
      <c r="D8" s="401"/>
      <c r="E8" s="443"/>
      <c r="F8" s="443"/>
      <c r="G8" s="443"/>
      <c r="H8" s="443"/>
      <c r="I8" s="443"/>
      <c r="J8" s="443"/>
      <c r="K8" s="443"/>
    </row>
    <row r="9" spans="1:11" ht="18" thickBot="1" x14ac:dyDescent="0.3">
      <c r="A9" s="399" t="s">
        <v>398</v>
      </c>
      <c r="B9" s="399"/>
      <c r="C9" s="399"/>
      <c r="D9" s="399"/>
      <c r="E9" s="444"/>
      <c r="F9" s="444"/>
      <c r="G9" s="444"/>
      <c r="H9" s="444"/>
      <c r="I9" s="444"/>
      <c r="J9" s="444"/>
      <c r="K9" s="444"/>
    </row>
    <row r="10" spans="1:11" ht="16.5" x14ac:dyDescent="0.3">
      <c r="A10" s="262"/>
      <c r="B10" s="262"/>
      <c r="C10" s="262"/>
      <c r="D10" s="262"/>
      <c r="I10" s="400" t="s">
        <v>470</v>
      </c>
      <c r="J10" s="400"/>
      <c r="K10" s="400"/>
    </row>
    <row r="11" spans="1:11" x14ac:dyDescent="0.25">
      <c r="A11" s="262"/>
      <c r="B11" s="262"/>
      <c r="C11" s="262"/>
      <c r="D11" s="262"/>
    </row>
    <row r="12" spans="1:11" x14ac:dyDescent="0.25">
      <c r="A12" s="262"/>
      <c r="B12" s="262"/>
      <c r="C12" s="262"/>
      <c r="D12" s="262"/>
    </row>
    <row r="13" spans="1:11" x14ac:dyDescent="0.25">
      <c r="A13" s="262"/>
      <c r="B13" s="262"/>
      <c r="C13" s="262"/>
      <c r="D13" s="262"/>
    </row>
    <row r="14" spans="1:11" x14ac:dyDescent="0.25">
      <c r="A14" s="262"/>
      <c r="B14" s="262"/>
      <c r="C14" s="262"/>
      <c r="D14" s="262"/>
    </row>
  </sheetData>
  <mergeCells count="4">
    <mergeCell ref="A1:K1"/>
    <mergeCell ref="A8:K8"/>
    <mergeCell ref="A9:K9"/>
    <mergeCell ref="I10:K10"/>
  </mergeCells>
  <hyperlinks>
    <hyperlink ref="I10" location="Content!A1" display="Back to Content Page" xr:uid="{1B38BD68-A552-4D73-A92B-CCB0878111C2}"/>
    <hyperlink ref="I10:K10" location="Contents!A1" display="Back to Contents Page" xr:uid="{6211D4F2-1E1E-4888-A0E2-2DE37B476543}"/>
  </hyperlinks>
  <printOptions horizontalCentered="1" verticalCentered="1"/>
  <pageMargins left="0" right="0" top="0" bottom="0" header="0" footer="0"/>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DF2A-8BB5-4021-9884-1472689BA6CA}">
  <dimension ref="A1:N13"/>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400</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88.5</v>
      </c>
      <c r="C3" s="350">
        <v>87.7</v>
      </c>
      <c r="D3" s="350">
        <v>87.9</v>
      </c>
      <c r="E3" s="350">
        <v>89.1</v>
      </c>
      <c r="F3" s="350">
        <v>89.5</v>
      </c>
      <c r="G3" s="350">
        <v>88.7</v>
      </c>
      <c r="H3" s="350">
        <v>89.1</v>
      </c>
      <c r="I3" s="350">
        <v>87.1</v>
      </c>
      <c r="J3" s="350">
        <v>86.1</v>
      </c>
      <c r="K3" s="350">
        <v>85.9</v>
      </c>
    </row>
    <row r="4" spans="1:11" ht="20.100000000000001" customHeight="1" thickBot="1" x14ac:dyDescent="0.3">
      <c r="A4" s="349" t="s">
        <v>176</v>
      </c>
      <c r="B4" s="350">
        <v>97.8</v>
      </c>
      <c r="C4" s="350">
        <v>98</v>
      </c>
      <c r="D4" s="350">
        <v>97.8</v>
      </c>
      <c r="E4" s="350">
        <v>98</v>
      </c>
      <c r="F4" s="350">
        <v>97.3</v>
      </c>
      <c r="G4" s="350">
        <v>97.7</v>
      </c>
      <c r="H4" s="350">
        <v>97.4</v>
      </c>
      <c r="I4" s="350">
        <v>97.6</v>
      </c>
      <c r="J4" s="350">
        <v>98.2</v>
      </c>
      <c r="K4" s="350">
        <v>97.7</v>
      </c>
    </row>
    <row r="5" spans="1:11" ht="20.100000000000001" customHeight="1" thickBot="1" x14ac:dyDescent="0.3">
      <c r="A5" s="349" t="s">
        <v>177</v>
      </c>
      <c r="B5" s="350">
        <v>91.5</v>
      </c>
      <c r="C5" s="350">
        <v>91.6</v>
      </c>
      <c r="D5" s="350">
        <v>92.8</v>
      </c>
      <c r="E5" s="350">
        <v>93.8</v>
      </c>
      <c r="F5" s="350">
        <v>92.3</v>
      </c>
      <c r="G5" s="350">
        <v>92.4</v>
      </c>
      <c r="H5" s="350">
        <v>93</v>
      </c>
      <c r="I5" s="350">
        <v>93.6</v>
      </c>
      <c r="J5" s="350">
        <v>94.6</v>
      </c>
      <c r="K5" s="350">
        <v>93.1</v>
      </c>
    </row>
    <row r="6" spans="1:11" ht="20.100000000000001" customHeight="1" thickBot="1" x14ac:dyDescent="0.3">
      <c r="A6" s="349" t="s">
        <v>178</v>
      </c>
      <c r="B6" s="350">
        <v>94.1</v>
      </c>
      <c r="C6" s="350">
        <v>96.7</v>
      </c>
      <c r="D6" s="350">
        <v>95.6</v>
      </c>
      <c r="E6" s="350">
        <v>95.9</v>
      </c>
      <c r="F6" s="350">
        <v>95.8</v>
      </c>
      <c r="G6" s="350">
        <v>97.8</v>
      </c>
      <c r="H6" s="350">
        <v>98.1</v>
      </c>
      <c r="I6" s="350">
        <v>96.7</v>
      </c>
      <c r="J6" s="350">
        <v>96.3</v>
      </c>
      <c r="K6" s="350">
        <v>96.3</v>
      </c>
    </row>
    <row r="7" spans="1:11" ht="20.100000000000001" customHeight="1" x14ac:dyDescent="0.25">
      <c r="A7" s="351" t="s">
        <v>179</v>
      </c>
      <c r="B7" s="352">
        <v>94.5</v>
      </c>
      <c r="C7" s="352">
        <v>94.6</v>
      </c>
      <c r="D7" s="352">
        <v>94.7</v>
      </c>
      <c r="E7" s="352">
        <v>94.9</v>
      </c>
      <c r="F7" s="352">
        <v>94.6</v>
      </c>
      <c r="G7" s="352">
        <v>94.7</v>
      </c>
      <c r="H7" s="352">
        <v>94.7</v>
      </c>
      <c r="I7" s="352">
        <v>94.4</v>
      </c>
      <c r="J7" s="352">
        <v>94.5</v>
      </c>
      <c r="K7" s="352">
        <v>94.1</v>
      </c>
    </row>
    <row r="8" spans="1:11" ht="17.25" x14ac:dyDescent="0.25">
      <c r="A8" s="401" t="s">
        <v>397</v>
      </c>
      <c r="B8" s="401"/>
      <c r="C8" s="401"/>
      <c r="D8" s="401"/>
      <c r="E8" s="443"/>
      <c r="F8" s="443"/>
      <c r="G8" s="443"/>
      <c r="H8" s="443"/>
      <c r="I8" s="443"/>
      <c r="J8" s="443"/>
      <c r="K8" s="443"/>
    </row>
    <row r="9" spans="1:11" ht="18" thickBot="1" x14ac:dyDescent="0.3">
      <c r="A9" s="399" t="s">
        <v>398</v>
      </c>
      <c r="B9" s="399"/>
      <c r="C9" s="399"/>
      <c r="D9" s="399"/>
      <c r="E9" s="444"/>
      <c r="F9" s="444"/>
      <c r="G9" s="444"/>
      <c r="H9" s="444"/>
      <c r="I9" s="444"/>
      <c r="J9" s="444"/>
      <c r="K9" s="444"/>
    </row>
    <row r="10" spans="1:11" ht="16.5" x14ac:dyDescent="0.3">
      <c r="A10" s="262"/>
      <c r="B10" s="262"/>
      <c r="C10" s="262"/>
      <c r="D10" s="262"/>
      <c r="I10" s="400" t="s">
        <v>470</v>
      </c>
      <c r="J10" s="400"/>
      <c r="K10" s="400"/>
    </row>
    <row r="11" spans="1:11" x14ac:dyDescent="0.25">
      <c r="A11" s="262"/>
      <c r="B11" s="262"/>
      <c r="C11" s="262"/>
      <c r="D11" s="262"/>
    </row>
    <row r="12" spans="1:11" x14ac:dyDescent="0.25">
      <c r="A12" s="262"/>
      <c r="B12" s="262"/>
      <c r="C12" s="262"/>
      <c r="D12" s="262"/>
    </row>
    <row r="13" spans="1:11" x14ac:dyDescent="0.25">
      <c r="A13" s="262"/>
      <c r="B13" s="262"/>
      <c r="C13" s="262"/>
      <c r="D13" s="262"/>
    </row>
  </sheetData>
  <mergeCells count="4">
    <mergeCell ref="A1:K1"/>
    <mergeCell ref="A8:K8"/>
    <mergeCell ref="A9:K9"/>
    <mergeCell ref="I10:K10"/>
  </mergeCells>
  <hyperlinks>
    <hyperlink ref="I10" location="Content!A1" display="Back to Content Page" xr:uid="{3A3F506F-205B-4BF8-9A7C-3AE267AAD4F9}"/>
    <hyperlink ref="I10:K10" location="Contents!A1" display="Back to Contents Page" xr:uid="{87F449FE-1DA3-426F-B336-E6356F06FB72}"/>
  </hyperlinks>
  <printOptions horizontalCentered="1" verticalCentered="1"/>
  <pageMargins left="0" right="0" top="0" bottom="0" header="0" footer="0"/>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C3E06-1E20-487E-B354-3E89AD898598}">
  <dimension ref="A1:N13"/>
  <sheetViews>
    <sheetView showGridLines="0" zoomScale="85" zoomScaleNormal="85" zoomScaleSheetLayoutView="100" workbookViewId="0">
      <selection sqref="A1:K1"/>
    </sheetView>
  </sheetViews>
  <sheetFormatPr defaultColWidth="9.140625" defaultRowHeight="15" customHeight="1"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401</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85.3</v>
      </c>
      <c r="C3" s="350">
        <v>86.9</v>
      </c>
      <c r="D3" s="350">
        <v>88.8</v>
      </c>
      <c r="E3" s="350">
        <v>88.9</v>
      </c>
      <c r="F3" s="350">
        <v>87</v>
      </c>
      <c r="G3" s="350">
        <v>89</v>
      </c>
      <c r="H3" s="350">
        <v>88.3</v>
      </c>
      <c r="I3" s="350">
        <v>87.3</v>
      </c>
      <c r="J3" s="350">
        <v>87.5</v>
      </c>
      <c r="K3" s="350">
        <v>85.8</v>
      </c>
    </row>
    <row r="4" spans="1:11" ht="20.100000000000001" customHeight="1" thickBot="1" x14ac:dyDescent="0.3">
      <c r="A4" s="349" t="s">
        <v>176</v>
      </c>
      <c r="B4" s="350">
        <v>85.2</v>
      </c>
      <c r="C4" s="350">
        <v>86.7</v>
      </c>
      <c r="D4" s="350">
        <v>86.6</v>
      </c>
      <c r="E4" s="350">
        <v>88.5</v>
      </c>
      <c r="F4" s="350">
        <v>89.1</v>
      </c>
      <c r="G4" s="350">
        <v>87.1</v>
      </c>
      <c r="H4" s="350">
        <v>91.1</v>
      </c>
      <c r="I4" s="350">
        <v>89.1</v>
      </c>
      <c r="J4" s="350">
        <v>90.2</v>
      </c>
      <c r="K4" s="350">
        <v>87.7</v>
      </c>
    </row>
    <row r="5" spans="1:11" ht="20.100000000000001" customHeight="1" thickBot="1" x14ac:dyDescent="0.3">
      <c r="A5" s="349" t="s">
        <v>177</v>
      </c>
      <c r="B5" s="350">
        <v>79.400000000000006</v>
      </c>
      <c r="C5" s="350">
        <v>79.8</v>
      </c>
      <c r="D5" s="350">
        <v>84.2</v>
      </c>
      <c r="E5" s="350">
        <v>82.5</v>
      </c>
      <c r="F5" s="350">
        <v>82.6</v>
      </c>
      <c r="G5" s="350">
        <v>82.8</v>
      </c>
      <c r="H5" s="350">
        <v>83.4</v>
      </c>
      <c r="I5" s="350">
        <v>85.6</v>
      </c>
      <c r="J5" s="350">
        <v>84.9</v>
      </c>
      <c r="K5" s="350">
        <v>81.599999999999994</v>
      </c>
    </row>
    <row r="6" spans="1:11" ht="20.100000000000001" customHeight="1" thickBot="1" x14ac:dyDescent="0.3">
      <c r="A6" s="349" t="s">
        <v>178</v>
      </c>
      <c r="B6" s="350">
        <v>77.8</v>
      </c>
      <c r="C6" s="350">
        <v>75</v>
      </c>
      <c r="D6" s="350">
        <v>80</v>
      </c>
      <c r="E6" s="350">
        <v>75.599999999999994</v>
      </c>
      <c r="F6" s="350">
        <v>82.3</v>
      </c>
      <c r="G6" s="350">
        <v>81.8</v>
      </c>
      <c r="H6" s="350">
        <v>78.599999999999994</v>
      </c>
      <c r="I6" s="350">
        <v>79.3</v>
      </c>
      <c r="J6" s="350">
        <v>78.2</v>
      </c>
      <c r="K6" s="350">
        <v>75.400000000000006</v>
      </c>
    </row>
    <row r="7" spans="1:11" ht="20.100000000000001" customHeight="1" x14ac:dyDescent="0.25">
      <c r="A7" s="351" t="s">
        <v>179</v>
      </c>
      <c r="B7" s="352">
        <v>84.3</v>
      </c>
      <c r="C7" s="352">
        <v>85.5</v>
      </c>
      <c r="D7" s="352">
        <v>87</v>
      </c>
      <c r="E7" s="352">
        <v>87.6</v>
      </c>
      <c r="F7" s="352">
        <v>87.1</v>
      </c>
      <c r="G7" s="352">
        <v>87.1</v>
      </c>
      <c r="H7" s="352">
        <v>88.5</v>
      </c>
      <c r="I7" s="352">
        <v>87.5</v>
      </c>
      <c r="J7" s="352">
        <v>88</v>
      </c>
      <c r="K7" s="352">
        <v>85.7</v>
      </c>
    </row>
    <row r="8" spans="1:11" ht="18" thickBot="1" x14ac:dyDescent="0.3">
      <c r="A8" s="399" t="s">
        <v>402</v>
      </c>
      <c r="B8" s="399"/>
      <c r="C8" s="399"/>
      <c r="D8" s="399"/>
      <c r="E8" s="444"/>
      <c r="F8" s="444"/>
      <c r="G8" s="444"/>
      <c r="H8" s="444"/>
      <c r="I8" s="444"/>
      <c r="J8" s="444"/>
      <c r="K8" s="444"/>
    </row>
    <row r="9" spans="1:11" ht="15" customHeight="1" x14ac:dyDescent="0.3">
      <c r="A9" s="262"/>
      <c r="B9" s="262"/>
      <c r="C9" s="262"/>
      <c r="D9" s="262"/>
      <c r="I9" s="400" t="s">
        <v>470</v>
      </c>
      <c r="J9" s="400"/>
      <c r="K9" s="400"/>
    </row>
    <row r="10" spans="1:11" ht="15" customHeight="1" x14ac:dyDescent="0.25">
      <c r="A10" s="262"/>
      <c r="B10" s="262"/>
      <c r="C10" s="262"/>
      <c r="D10" s="262"/>
    </row>
    <row r="11" spans="1:11" ht="15" customHeight="1" x14ac:dyDescent="0.25">
      <c r="A11" s="262"/>
      <c r="B11" s="262"/>
      <c r="C11" s="262"/>
      <c r="D11" s="262"/>
    </row>
    <row r="12" spans="1:11" ht="15" customHeight="1" x14ac:dyDescent="0.25">
      <c r="A12" s="262"/>
      <c r="B12" s="262"/>
      <c r="C12" s="262"/>
      <c r="D12" s="262"/>
    </row>
    <row r="13" spans="1:11" ht="15" customHeight="1" x14ac:dyDescent="0.25">
      <c r="A13" s="262"/>
      <c r="B13" s="262"/>
      <c r="C13" s="262"/>
      <c r="D13" s="262"/>
    </row>
  </sheetData>
  <mergeCells count="3">
    <mergeCell ref="A1:K1"/>
    <mergeCell ref="A8:K8"/>
    <mergeCell ref="I9:K9"/>
  </mergeCells>
  <hyperlinks>
    <hyperlink ref="I9" location="Content!A1" display="Back to Content Page" xr:uid="{3D54ADCD-C32A-4C3A-BCD9-7A7CDBA59858}"/>
    <hyperlink ref="I9:K9" location="Contents!A1" display="Back to Contents Page" xr:uid="{AB496A5E-6270-49AF-991D-D5E427E59072}"/>
  </hyperlinks>
  <printOptions horizontalCentered="1" verticalCentered="1"/>
  <pageMargins left="0" right="0" top="0" bottom="0" header="0" footer="0"/>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ABC53-EC2B-4A05-867A-C0AD11AB44E4}">
  <dimension ref="A1:N12"/>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403</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82.6</v>
      </c>
      <c r="C3" s="350">
        <v>80.2</v>
      </c>
      <c r="D3" s="350">
        <v>82.5</v>
      </c>
      <c r="E3" s="350">
        <v>85.7</v>
      </c>
      <c r="F3" s="350">
        <v>84.9</v>
      </c>
      <c r="G3" s="350">
        <v>86.5</v>
      </c>
      <c r="H3" s="350">
        <v>86.7</v>
      </c>
      <c r="I3" s="350">
        <v>86</v>
      </c>
      <c r="J3" s="350">
        <v>87.5</v>
      </c>
      <c r="K3" s="350">
        <v>88.4</v>
      </c>
    </row>
    <row r="4" spans="1:11" ht="20.100000000000001" customHeight="1" thickBot="1" x14ac:dyDescent="0.3">
      <c r="A4" s="349" t="s">
        <v>176</v>
      </c>
      <c r="B4" s="350">
        <v>82.7</v>
      </c>
      <c r="C4" s="350">
        <v>85.4</v>
      </c>
      <c r="D4" s="350">
        <v>85.5</v>
      </c>
      <c r="E4" s="350">
        <v>86.5</v>
      </c>
      <c r="F4" s="350">
        <v>88.3</v>
      </c>
      <c r="G4" s="350">
        <v>86.9</v>
      </c>
      <c r="H4" s="350">
        <v>89</v>
      </c>
      <c r="I4" s="350">
        <v>89.3</v>
      </c>
      <c r="J4" s="350">
        <v>88.8</v>
      </c>
      <c r="K4" s="350">
        <v>90.3</v>
      </c>
    </row>
    <row r="5" spans="1:11" ht="20.100000000000001" customHeight="1" thickBot="1" x14ac:dyDescent="0.3">
      <c r="A5" s="349" t="s">
        <v>177</v>
      </c>
      <c r="B5" s="350">
        <v>84.8</v>
      </c>
      <c r="C5" s="350">
        <v>87</v>
      </c>
      <c r="D5" s="350">
        <v>86.3</v>
      </c>
      <c r="E5" s="350">
        <v>89.9</v>
      </c>
      <c r="F5" s="350">
        <v>88.1</v>
      </c>
      <c r="G5" s="350">
        <v>91.1</v>
      </c>
      <c r="H5" s="350">
        <v>89</v>
      </c>
      <c r="I5" s="350">
        <v>88.7</v>
      </c>
      <c r="J5" s="350">
        <v>91.6</v>
      </c>
      <c r="K5" s="350">
        <v>92</v>
      </c>
    </row>
    <row r="6" spans="1:11" ht="20.100000000000001" customHeight="1" thickBot="1" x14ac:dyDescent="0.3">
      <c r="A6" s="349" t="s">
        <v>178</v>
      </c>
      <c r="B6" s="350">
        <v>88.8</v>
      </c>
      <c r="C6" s="350">
        <v>91.6</v>
      </c>
      <c r="D6" s="350">
        <v>96.1</v>
      </c>
      <c r="E6" s="350">
        <v>89.6</v>
      </c>
      <c r="F6" s="350">
        <v>97.1</v>
      </c>
      <c r="G6" s="350">
        <v>93.9</v>
      </c>
      <c r="H6" s="350">
        <v>92.2</v>
      </c>
      <c r="I6" s="350">
        <v>95.7</v>
      </c>
      <c r="J6" s="350">
        <v>95.3</v>
      </c>
      <c r="K6" s="350">
        <v>93.7</v>
      </c>
    </row>
    <row r="7" spans="1:11" ht="20.100000000000001" customHeight="1" x14ac:dyDescent="0.25">
      <c r="A7" s="351" t="s">
        <v>179</v>
      </c>
      <c r="B7" s="352">
        <v>83.1</v>
      </c>
      <c r="C7" s="352">
        <v>83.9</v>
      </c>
      <c r="D7" s="352">
        <v>84.8</v>
      </c>
      <c r="E7" s="352">
        <v>86.7</v>
      </c>
      <c r="F7" s="352">
        <v>87.2</v>
      </c>
      <c r="G7" s="352">
        <v>87.5</v>
      </c>
      <c r="H7" s="352">
        <v>88.2</v>
      </c>
      <c r="I7" s="352">
        <v>88.3</v>
      </c>
      <c r="J7" s="352">
        <v>89</v>
      </c>
      <c r="K7" s="352">
        <v>90</v>
      </c>
    </row>
    <row r="8" spans="1:11" ht="18" thickBot="1" x14ac:dyDescent="0.3">
      <c r="A8" s="399" t="s">
        <v>404</v>
      </c>
      <c r="B8" s="399"/>
      <c r="C8" s="399"/>
      <c r="D8" s="399"/>
      <c r="E8" s="444"/>
      <c r="F8" s="444"/>
      <c r="G8" s="444"/>
      <c r="H8" s="444"/>
      <c r="I8" s="444"/>
      <c r="J8" s="444"/>
      <c r="K8" s="444"/>
    </row>
    <row r="9" spans="1:11" ht="16.5" x14ac:dyDescent="0.3">
      <c r="A9" s="262"/>
      <c r="B9" s="262"/>
      <c r="C9" s="262"/>
      <c r="D9" s="262"/>
      <c r="I9" s="400" t="s">
        <v>470</v>
      </c>
      <c r="J9" s="400"/>
      <c r="K9" s="400"/>
    </row>
    <row r="10" spans="1:11" x14ac:dyDescent="0.25">
      <c r="A10" s="262"/>
      <c r="B10" s="262"/>
      <c r="C10" s="262"/>
      <c r="D10" s="262"/>
    </row>
    <row r="11" spans="1:11" x14ac:dyDescent="0.25">
      <c r="A11" s="262"/>
      <c r="B11" s="262"/>
      <c r="C11" s="262"/>
      <c r="D11" s="262"/>
    </row>
    <row r="12" spans="1:11" x14ac:dyDescent="0.25">
      <c r="A12" s="262"/>
      <c r="B12" s="262"/>
      <c r="C12" s="262"/>
      <c r="D12" s="262"/>
    </row>
  </sheetData>
  <mergeCells count="3">
    <mergeCell ref="A1:K1"/>
    <mergeCell ref="A8:K8"/>
    <mergeCell ref="I9:K9"/>
  </mergeCells>
  <hyperlinks>
    <hyperlink ref="I9" location="Content!A1" display="Back to Content Page" xr:uid="{076768AE-D38E-4C07-9473-75C42BCA1DD3}"/>
    <hyperlink ref="I9:K9" location="Contents!A1" display="Back to Contents Page" xr:uid="{A9182144-C862-4957-B3E5-A55830E8C82C}"/>
  </hyperlinks>
  <printOptions horizontalCentered="1" verticalCentered="1"/>
  <pageMargins left="0" right="0" top="0" bottom="0"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showGridLines="0" zoomScale="85" zoomScaleNormal="85" zoomScaleSheetLayoutView="90" workbookViewId="0">
      <selection sqref="A1:K1"/>
    </sheetView>
  </sheetViews>
  <sheetFormatPr defaultRowHeight="12.75" x14ac:dyDescent="0.2"/>
  <cols>
    <col min="1" max="1" width="30.5703125" customWidth="1"/>
    <col min="2" max="11" width="12.5703125" customWidth="1"/>
    <col min="12" max="12" width="8.5703125" customWidth="1"/>
  </cols>
  <sheetData>
    <row r="1" spans="1:11" ht="20.100000000000001" customHeight="1" thickBot="1" x14ac:dyDescent="0.25">
      <c r="A1" s="398" t="s">
        <v>229</v>
      </c>
      <c r="B1" s="398"/>
      <c r="C1" s="398"/>
      <c r="D1" s="398"/>
      <c r="E1" s="398"/>
      <c r="F1" s="398"/>
      <c r="G1" s="398"/>
      <c r="H1" s="398"/>
      <c r="I1" s="398"/>
      <c r="J1" s="398"/>
      <c r="K1" s="398"/>
    </row>
    <row r="2" spans="1:11" ht="20.100000000000001" customHeight="1" x14ac:dyDescent="0.2">
      <c r="A2" s="402" t="s">
        <v>230</v>
      </c>
      <c r="B2" s="404" t="s">
        <v>1</v>
      </c>
      <c r="C2" s="404"/>
      <c r="D2" s="404" t="s">
        <v>2</v>
      </c>
      <c r="E2" s="404"/>
      <c r="F2" s="404" t="s">
        <v>191</v>
      </c>
      <c r="G2" s="404"/>
      <c r="H2" s="404" t="s">
        <v>82</v>
      </c>
      <c r="I2" s="404"/>
      <c r="J2" s="404" t="s">
        <v>3</v>
      </c>
      <c r="K2" s="404"/>
    </row>
    <row r="3" spans="1:11" ht="20.100000000000001" customHeight="1" thickBot="1" x14ac:dyDescent="0.25">
      <c r="A3" s="403"/>
      <c r="B3" s="242" t="s">
        <v>3</v>
      </c>
      <c r="C3" s="242" t="s">
        <v>10</v>
      </c>
      <c r="D3" s="242" t="s">
        <v>3</v>
      </c>
      <c r="E3" s="242" t="s">
        <v>10</v>
      </c>
      <c r="F3" s="242" t="s">
        <v>3</v>
      </c>
      <c r="G3" s="242" t="s">
        <v>10</v>
      </c>
      <c r="H3" s="242" t="s">
        <v>3</v>
      </c>
      <c r="I3" s="242" t="s">
        <v>10</v>
      </c>
      <c r="J3" s="242" t="s">
        <v>3</v>
      </c>
      <c r="K3" s="242" t="s">
        <v>10</v>
      </c>
    </row>
    <row r="4" spans="1:11" ht="20.100000000000001" customHeight="1" thickBot="1" x14ac:dyDescent="0.25">
      <c r="A4" s="295" t="s">
        <v>38</v>
      </c>
      <c r="B4" s="296">
        <v>230756</v>
      </c>
      <c r="C4" s="296">
        <v>112545</v>
      </c>
      <c r="D4" s="296">
        <v>141113</v>
      </c>
      <c r="E4" s="296">
        <v>70884</v>
      </c>
      <c r="F4" s="296">
        <v>35645</v>
      </c>
      <c r="G4" s="296">
        <v>16254</v>
      </c>
      <c r="H4" s="296">
        <v>14828</v>
      </c>
      <c r="I4" s="296">
        <v>7892</v>
      </c>
      <c r="J4" s="296">
        <v>422342</v>
      </c>
      <c r="K4" s="296">
        <v>207575</v>
      </c>
    </row>
    <row r="5" spans="1:11" ht="20.100000000000001" customHeight="1" thickBot="1" x14ac:dyDescent="0.25">
      <c r="A5" s="295" t="s">
        <v>15</v>
      </c>
      <c r="B5" s="296">
        <v>15209</v>
      </c>
      <c r="C5" s="296">
        <v>12232</v>
      </c>
      <c r="D5" s="296">
        <v>10998</v>
      </c>
      <c r="E5" s="296">
        <v>6961</v>
      </c>
      <c r="F5" s="296">
        <v>2911</v>
      </c>
      <c r="G5" s="296">
        <v>1837</v>
      </c>
      <c r="H5" s="296">
        <v>1278</v>
      </c>
      <c r="I5" s="297">
        <v>722</v>
      </c>
      <c r="J5" s="296">
        <v>30396</v>
      </c>
      <c r="K5" s="296">
        <v>21752</v>
      </c>
    </row>
    <row r="6" spans="1:11" ht="20.100000000000001" customHeight="1" thickBot="1" x14ac:dyDescent="0.25">
      <c r="A6" s="295" t="s">
        <v>16</v>
      </c>
      <c r="B6" s="297">
        <v>302</v>
      </c>
      <c r="C6" s="297">
        <v>210</v>
      </c>
      <c r="D6" s="297">
        <v>249</v>
      </c>
      <c r="E6" s="297">
        <v>118</v>
      </c>
      <c r="F6" s="297">
        <v>64</v>
      </c>
      <c r="G6" s="297">
        <v>34</v>
      </c>
      <c r="H6" s="297">
        <v>24</v>
      </c>
      <c r="I6" s="297">
        <v>13</v>
      </c>
      <c r="J6" s="297">
        <v>639</v>
      </c>
      <c r="K6" s="297">
        <v>375</v>
      </c>
    </row>
    <row r="7" spans="1:11" ht="20.100000000000001" customHeight="1" thickBot="1" x14ac:dyDescent="0.25">
      <c r="A7" s="295" t="s">
        <v>17</v>
      </c>
      <c r="B7" s="297">
        <v>184</v>
      </c>
      <c r="C7" s="297">
        <v>126</v>
      </c>
      <c r="D7" s="297">
        <v>135</v>
      </c>
      <c r="E7" s="297">
        <v>64</v>
      </c>
      <c r="F7" s="297">
        <v>16</v>
      </c>
      <c r="G7" s="297">
        <v>7</v>
      </c>
      <c r="H7" s="297">
        <v>12</v>
      </c>
      <c r="I7" s="297">
        <v>3</v>
      </c>
      <c r="J7" s="297">
        <v>347</v>
      </c>
      <c r="K7" s="297">
        <v>200</v>
      </c>
    </row>
    <row r="8" spans="1:11" ht="20.100000000000001" customHeight="1" x14ac:dyDescent="0.2">
      <c r="A8" s="295" t="s">
        <v>11</v>
      </c>
      <c r="B8" s="296">
        <v>3337</v>
      </c>
      <c r="C8" s="296">
        <v>2416</v>
      </c>
      <c r="D8" s="296">
        <v>2983</v>
      </c>
      <c r="E8" s="296">
        <v>1847</v>
      </c>
      <c r="F8" s="297">
        <v>978</v>
      </c>
      <c r="G8" s="297">
        <v>621</v>
      </c>
      <c r="H8" s="297">
        <v>280</v>
      </c>
      <c r="I8" s="297">
        <v>182</v>
      </c>
      <c r="J8" s="296">
        <v>7578</v>
      </c>
      <c r="K8" s="296">
        <v>5066</v>
      </c>
    </row>
    <row r="9" spans="1:11" ht="30" customHeight="1" x14ac:dyDescent="0.2">
      <c r="A9" s="401" t="s">
        <v>231</v>
      </c>
      <c r="B9" s="401"/>
      <c r="C9" s="401"/>
      <c r="D9" s="401"/>
      <c r="E9" s="401"/>
      <c r="F9" s="401"/>
      <c r="G9" s="401"/>
      <c r="H9" s="401"/>
      <c r="I9" s="401"/>
      <c r="J9" s="401"/>
      <c r="K9" s="401"/>
    </row>
    <row r="10" spans="1:11" ht="15" customHeight="1" x14ac:dyDescent="0.2">
      <c r="A10" s="401" t="s">
        <v>232</v>
      </c>
      <c r="B10" s="401"/>
      <c r="C10" s="401"/>
      <c r="D10" s="401"/>
      <c r="E10" s="401"/>
      <c r="F10" s="401"/>
      <c r="G10" s="401"/>
      <c r="H10" s="401"/>
      <c r="I10" s="401"/>
      <c r="J10" s="401"/>
      <c r="K10" s="401"/>
    </row>
    <row r="11" spans="1:11" ht="15" customHeight="1" thickBot="1" x14ac:dyDescent="0.25">
      <c r="A11" s="399" t="s">
        <v>233</v>
      </c>
      <c r="B11" s="399"/>
      <c r="C11" s="399"/>
      <c r="D11" s="399"/>
      <c r="E11" s="399"/>
      <c r="F11" s="399"/>
      <c r="G11" s="399"/>
      <c r="H11" s="399"/>
      <c r="I11" s="399"/>
      <c r="J11" s="399"/>
      <c r="K11" s="399"/>
    </row>
    <row r="12" spans="1:11" ht="16.5" x14ac:dyDescent="0.3">
      <c r="I12" s="400" t="s">
        <v>470</v>
      </c>
      <c r="J12" s="400"/>
      <c r="K12" s="400"/>
    </row>
  </sheetData>
  <sheetProtection selectLockedCells="1" selectUnlockedCells="1"/>
  <customSheetViews>
    <customSheetView guid="{81E5D7E7-16ED-4014-84DC-4F821D3604F8}" showPageBreaks="1" showGridLines="0" printArea="1" view="pageBreakPreview" topLeftCell="A7">
      <selection sqref="A1:L1"/>
      <pageMargins left="0" right="0" top="0" bottom="0" header="0" footer="0"/>
      <headerFooter alignWithMargins="0"/>
    </customSheetView>
  </customSheetViews>
  <mergeCells count="11">
    <mergeCell ref="I12:K12"/>
    <mergeCell ref="A9:K9"/>
    <mergeCell ref="A10:K10"/>
    <mergeCell ref="A11:K11"/>
    <mergeCell ref="A1:K1"/>
    <mergeCell ref="A2:A3"/>
    <mergeCell ref="B2:C2"/>
    <mergeCell ref="D2:E2"/>
    <mergeCell ref="F2:G2"/>
    <mergeCell ref="H2:I2"/>
    <mergeCell ref="J2:K2"/>
  </mergeCells>
  <phoneticPr fontId="13" type="noConversion"/>
  <hyperlinks>
    <hyperlink ref="I12" location="Content!A1" display="Back to Content Page" xr:uid="{9140C830-160F-4FB0-99CA-2C061497D8DC}"/>
    <hyperlink ref="I12:K12" location="Contents!A1" display="Back to Contents Page" xr:uid="{C79D8403-65C0-461E-811F-28F87E05A7C4}"/>
  </hyperlinks>
  <printOptions horizontalCentered="1"/>
  <pageMargins left="0.25" right="0.25" top="1" bottom="0.5" header="0.25" footer="0.2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4F45D-8E91-40CD-9682-02983667F006}">
  <dimension ref="A1:N14"/>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405</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99.2</v>
      </c>
      <c r="C3" s="350">
        <v>99.3</v>
      </c>
      <c r="D3" s="350">
        <v>99.2</v>
      </c>
      <c r="E3" s="350">
        <v>98.8</v>
      </c>
      <c r="F3" s="350">
        <v>97.9</v>
      </c>
      <c r="G3" s="350">
        <v>98.7</v>
      </c>
      <c r="H3" s="350">
        <v>97</v>
      </c>
      <c r="I3" s="350">
        <v>98</v>
      </c>
      <c r="J3" s="350">
        <v>97.5</v>
      </c>
      <c r="K3" s="350">
        <v>98.2</v>
      </c>
    </row>
    <row r="4" spans="1:11" ht="20.100000000000001" customHeight="1" thickBot="1" x14ac:dyDescent="0.3">
      <c r="A4" s="349" t="s">
        <v>176</v>
      </c>
      <c r="B4" s="350">
        <v>96</v>
      </c>
      <c r="C4" s="350">
        <v>97.2</v>
      </c>
      <c r="D4" s="350">
        <v>92.3</v>
      </c>
      <c r="E4" s="350">
        <v>91.3</v>
      </c>
      <c r="F4" s="350">
        <v>92.9</v>
      </c>
      <c r="G4" s="350">
        <v>95</v>
      </c>
      <c r="H4" s="350">
        <v>93.3</v>
      </c>
      <c r="I4" s="350">
        <v>94.4</v>
      </c>
      <c r="J4" s="350">
        <v>92.1</v>
      </c>
      <c r="K4" s="350">
        <v>92.1</v>
      </c>
    </row>
    <row r="5" spans="1:11" ht="20.100000000000001" customHeight="1" thickBot="1" x14ac:dyDescent="0.3">
      <c r="A5" s="349" t="s">
        <v>177</v>
      </c>
      <c r="B5" s="350">
        <v>94.3</v>
      </c>
      <c r="C5" s="350">
        <v>96.3</v>
      </c>
      <c r="D5" s="350">
        <v>95</v>
      </c>
      <c r="E5" s="350">
        <v>92</v>
      </c>
      <c r="F5" s="350">
        <v>91.1</v>
      </c>
      <c r="G5" s="350">
        <v>91.1</v>
      </c>
      <c r="H5" s="350">
        <v>92.2</v>
      </c>
      <c r="I5" s="350">
        <v>91.8</v>
      </c>
      <c r="J5" s="350">
        <v>91.9</v>
      </c>
      <c r="K5" s="350">
        <v>90.8</v>
      </c>
    </row>
    <row r="6" spans="1:11" ht="20.100000000000001" customHeight="1" thickBot="1" x14ac:dyDescent="0.3">
      <c r="A6" s="349" t="s">
        <v>178</v>
      </c>
      <c r="B6" s="350">
        <v>71.400000000000006</v>
      </c>
      <c r="C6" s="350">
        <v>69.3</v>
      </c>
      <c r="D6" s="350">
        <v>65</v>
      </c>
      <c r="E6" s="350">
        <v>66.7</v>
      </c>
      <c r="F6" s="350">
        <v>66.900000000000006</v>
      </c>
      <c r="G6" s="350">
        <v>63.3</v>
      </c>
      <c r="H6" s="350">
        <v>62.3</v>
      </c>
      <c r="I6" s="350">
        <v>67.599999999999994</v>
      </c>
      <c r="J6" s="350">
        <v>73.2</v>
      </c>
      <c r="K6" s="350">
        <v>67.599999999999994</v>
      </c>
    </row>
    <row r="7" spans="1:11" ht="20.100000000000001" customHeight="1" x14ac:dyDescent="0.25">
      <c r="A7" s="351" t="s">
        <v>179</v>
      </c>
      <c r="B7" s="352">
        <v>96.7</v>
      </c>
      <c r="C7" s="352">
        <v>97.4</v>
      </c>
      <c r="D7" s="352">
        <v>94.8</v>
      </c>
      <c r="E7" s="352">
        <v>94.1</v>
      </c>
      <c r="F7" s="352">
        <v>94.1</v>
      </c>
      <c r="G7" s="352">
        <v>95.3</v>
      </c>
      <c r="H7" s="352">
        <v>94.1</v>
      </c>
      <c r="I7" s="352">
        <v>94.8</v>
      </c>
      <c r="J7" s="352">
        <v>93.8</v>
      </c>
      <c r="K7" s="352">
        <v>93.8</v>
      </c>
    </row>
    <row r="8" spans="1:11" ht="18" thickBot="1" x14ac:dyDescent="0.3">
      <c r="A8" s="399" t="s">
        <v>404</v>
      </c>
      <c r="B8" s="399"/>
      <c r="C8" s="399"/>
      <c r="D8" s="399"/>
      <c r="E8" s="444"/>
      <c r="F8" s="444"/>
      <c r="G8" s="444"/>
      <c r="H8" s="444"/>
      <c r="I8" s="444"/>
      <c r="J8" s="444"/>
      <c r="K8" s="444"/>
    </row>
    <row r="9" spans="1:11" ht="16.5" x14ac:dyDescent="0.3">
      <c r="A9" s="262"/>
      <c r="B9" s="262"/>
      <c r="C9" s="262"/>
      <c r="D9" s="262"/>
      <c r="I9" s="400" t="s">
        <v>470</v>
      </c>
      <c r="J9" s="400"/>
      <c r="K9" s="400"/>
    </row>
    <row r="10" spans="1:11" x14ac:dyDescent="0.25">
      <c r="A10" s="262"/>
      <c r="B10" s="262"/>
      <c r="C10" s="262"/>
      <c r="D10" s="262"/>
    </row>
    <row r="11" spans="1:11" x14ac:dyDescent="0.25">
      <c r="A11" s="262"/>
      <c r="B11" s="262"/>
      <c r="C11" s="262"/>
      <c r="D11" s="262"/>
    </row>
    <row r="12" spans="1:11" x14ac:dyDescent="0.25">
      <c r="A12" s="262"/>
      <c r="B12" s="262"/>
      <c r="C12" s="262"/>
      <c r="D12" s="262"/>
    </row>
    <row r="13" spans="1:11" x14ac:dyDescent="0.25">
      <c r="A13" s="262"/>
      <c r="B13" s="262"/>
      <c r="C13" s="262"/>
      <c r="D13" s="262"/>
    </row>
    <row r="14" spans="1:11" x14ac:dyDescent="0.25">
      <c r="A14" s="262"/>
      <c r="B14" s="262"/>
      <c r="C14" s="262"/>
      <c r="D14" s="262"/>
    </row>
  </sheetData>
  <mergeCells count="3">
    <mergeCell ref="A1:K1"/>
    <mergeCell ref="A8:K8"/>
    <mergeCell ref="I9:K9"/>
  </mergeCells>
  <hyperlinks>
    <hyperlink ref="I9" location="Content!A1" display="Back to Content Page" xr:uid="{43085CA4-ABF3-4D94-B26A-7D589E54710F}"/>
    <hyperlink ref="I9:K9" location="Contents!A1" display="Back to Contents Page" xr:uid="{91D2C478-8958-4B7E-B6F0-305BA56DD70E}"/>
  </hyperlinks>
  <printOptions horizontalCentered="1" verticalCentered="1"/>
  <pageMargins left="0" right="0" top="0" bottom="0" header="0" footer="0"/>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41394-BB0A-49BB-8669-9922A4ABF41C}">
  <dimension ref="A1:N15"/>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406</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59.8</v>
      </c>
      <c r="C3" s="350">
        <v>60.4</v>
      </c>
      <c r="D3" s="350">
        <v>69.400000000000006</v>
      </c>
      <c r="E3" s="350">
        <v>73.400000000000006</v>
      </c>
      <c r="F3" s="350">
        <v>73.900000000000006</v>
      </c>
      <c r="G3" s="350">
        <v>73</v>
      </c>
      <c r="H3" s="350">
        <v>74.8</v>
      </c>
      <c r="I3" s="350">
        <v>71.3</v>
      </c>
      <c r="J3" s="350">
        <v>71.3</v>
      </c>
      <c r="K3" s="350">
        <v>69.7</v>
      </c>
    </row>
    <row r="4" spans="1:11" ht="20.100000000000001" customHeight="1" thickBot="1" x14ac:dyDescent="0.3">
      <c r="A4" s="349" t="s">
        <v>176</v>
      </c>
      <c r="B4" s="350">
        <v>77.599999999999994</v>
      </c>
      <c r="C4" s="350">
        <v>80.2</v>
      </c>
      <c r="D4" s="350">
        <v>86.7</v>
      </c>
      <c r="E4" s="350">
        <v>87.1</v>
      </c>
      <c r="F4" s="350">
        <v>88.1</v>
      </c>
      <c r="G4" s="350">
        <v>87.1</v>
      </c>
      <c r="H4" s="350">
        <v>88.1</v>
      </c>
      <c r="I4" s="350">
        <v>90.6</v>
      </c>
      <c r="J4" s="350">
        <v>88.3</v>
      </c>
      <c r="K4" s="350">
        <v>89.2</v>
      </c>
    </row>
    <row r="5" spans="1:11" ht="20.100000000000001" customHeight="1" thickBot="1" x14ac:dyDescent="0.3">
      <c r="A5" s="349" t="s">
        <v>177</v>
      </c>
      <c r="B5" s="350">
        <v>65.3</v>
      </c>
      <c r="C5" s="350">
        <v>62.9</v>
      </c>
      <c r="D5" s="350">
        <v>73.599999999999994</v>
      </c>
      <c r="E5" s="350">
        <v>77.2</v>
      </c>
      <c r="F5" s="350">
        <v>74.599999999999994</v>
      </c>
      <c r="G5" s="350">
        <v>79</v>
      </c>
      <c r="H5" s="350">
        <v>73.2</v>
      </c>
      <c r="I5" s="350">
        <v>78.099999999999994</v>
      </c>
      <c r="J5" s="350">
        <v>79</v>
      </c>
      <c r="K5" s="350">
        <v>78.3</v>
      </c>
    </row>
    <row r="6" spans="1:11" ht="20.100000000000001" customHeight="1" thickBot="1" x14ac:dyDescent="0.3">
      <c r="A6" s="349" t="s">
        <v>178</v>
      </c>
      <c r="B6" s="350">
        <v>76.599999999999994</v>
      </c>
      <c r="C6" s="350">
        <v>78.400000000000006</v>
      </c>
      <c r="D6" s="350">
        <v>83.7</v>
      </c>
      <c r="E6" s="350">
        <v>85.6</v>
      </c>
      <c r="F6" s="350">
        <v>82.8</v>
      </c>
      <c r="G6" s="350">
        <v>81.2</v>
      </c>
      <c r="H6" s="350">
        <v>87.5</v>
      </c>
      <c r="I6" s="350">
        <v>87.6</v>
      </c>
      <c r="J6" s="350">
        <v>89.4</v>
      </c>
      <c r="K6" s="350">
        <v>90.2</v>
      </c>
    </row>
    <row r="7" spans="1:11" ht="20.100000000000001" customHeight="1" x14ac:dyDescent="0.25">
      <c r="A7" s="351" t="s">
        <v>179</v>
      </c>
      <c r="B7" s="352">
        <v>69</v>
      </c>
      <c r="C7" s="352">
        <v>70.599999999999994</v>
      </c>
      <c r="D7" s="352">
        <v>78.599999999999994</v>
      </c>
      <c r="E7" s="352">
        <v>80.3</v>
      </c>
      <c r="F7" s="352">
        <v>80.400000000000006</v>
      </c>
      <c r="G7" s="352">
        <v>80.099999999999994</v>
      </c>
      <c r="H7" s="352">
        <v>80.8</v>
      </c>
      <c r="I7" s="352">
        <v>81.5</v>
      </c>
      <c r="J7" s="352">
        <v>80.599999999999994</v>
      </c>
      <c r="K7" s="352">
        <v>80.5</v>
      </c>
    </row>
    <row r="8" spans="1:11" ht="18" thickBot="1" x14ac:dyDescent="0.3">
      <c r="A8" s="399" t="s">
        <v>404</v>
      </c>
      <c r="B8" s="399"/>
      <c r="C8" s="399"/>
      <c r="D8" s="399"/>
      <c r="E8" s="444"/>
      <c r="F8" s="444"/>
      <c r="G8" s="444"/>
      <c r="H8" s="444"/>
      <c r="I8" s="444"/>
      <c r="J8" s="444"/>
      <c r="K8" s="444"/>
    </row>
    <row r="9" spans="1:11" ht="16.5" x14ac:dyDescent="0.3">
      <c r="A9" s="262"/>
      <c r="B9" s="262"/>
      <c r="C9" s="262"/>
      <c r="D9" s="262"/>
      <c r="I9" s="400" t="s">
        <v>470</v>
      </c>
      <c r="J9" s="400"/>
      <c r="K9" s="400"/>
    </row>
    <row r="10" spans="1:11" x14ac:dyDescent="0.25">
      <c r="A10" s="262"/>
      <c r="B10" s="262"/>
      <c r="C10" s="262"/>
      <c r="D10" s="262"/>
    </row>
    <row r="11" spans="1:11" x14ac:dyDescent="0.25">
      <c r="A11" s="262"/>
      <c r="B11" s="262"/>
      <c r="C11" s="262"/>
      <c r="D11" s="262"/>
    </row>
    <row r="12" spans="1:11" x14ac:dyDescent="0.25">
      <c r="A12" s="262"/>
      <c r="B12" s="262"/>
      <c r="C12" s="262"/>
      <c r="D12" s="262"/>
    </row>
    <row r="13" spans="1:11" x14ac:dyDescent="0.25">
      <c r="A13" s="262"/>
      <c r="B13" s="262"/>
      <c r="C13" s="262"/>
      <c r="D13" s="262"/>
    </row>
    <row r="14" spans="1:11" x14ac:dyDescent="0.25">
      <c r="A14" s="262"/>
      <c r="B14" s="262"/>
      <c r="C14" s="262"/>
      <c r="D14" s="262"/>
    </row>
    <row r="15" spans="1:11" x14ac:dyDescent="0.25">
      <c r="A15" s="262"/>
      <c r="B15" s="262"/>
      <c r="C15" s="262"/>
      <c r="D15" s="262"/>
    </row>
  </sheetData>
  <mergeCells count="3">
    <mergeCell ref="A1:K1"/>
    <mergeCell ref="A8:K8"/>
    <mergeCell ref="I9:K9"/>
  </mergeCells>
  <hyperlinks>
    <hyperlink ref="I9" location="Content!A1" display="Back to Content Page" xr:uid="{2F319CBB-FC12-466B-A338-867444ABB495}"/>
    <hyperlink ref="I9:K9" location="Contents!A1" display="Back to Contents Page" xr:uid="{94DBF843-4385-4810-85D4-50562B6E016D}"/>
  </hyperlinks>
  <printOptions horizontalCentered="1" verticalCentered="1"/>
  <pageMargins left="0" right="0" top="0" bottom="0" header="0" footer="0"/>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7C02B-A19D-4E77-8C71-A53CDB8C80EC}">
  <dimension ref="A1:N13"/>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407</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98.5</v>
      </c>
      <c r="C3" s="350">
        <v>98.8</v>
      </c>
      <c r="D3" s="350">
        <v>98.7</v>
      </c>
      <c r="E3" s="350">
        <v>98.9</v>
      </c>
      <c r="F3" s="350">
        <v>98.3</v>
      </c>
      <c r="G3" s="350">
        <v>98.8</v>
      </c>
      <c r="H3" s="350">
        <v>98.9</v>
      </c>
      <c r="I3" s="350">
        <v>98.9</v>
      </c>
      <c r="J3" s="350">
        <v>98.8</v>
      </c>
      <c r="K3" s="350">
        <v>98.6</v>
      </c>
    </row>
    <row r="4" spans="1:11" ht="20.100000000000001" customHeight="1" thickBot="1" x14ac:dyDescent="0.3">
      <c r="A4" s="349" t="s">
        <v>176</v>
      </c>
      <c r="B4" s="350">
        <v>98.5</v>
      </c>
      <c r="C4" s="350">
        <v>98.6</v>
      </c>
      <c r="D4" s="350">
        <v>99.1</v>
      </c>
      <c r="E4" s="350">
        <v>99</v>
      </c>
      <c r="F4" s="350">
        <v>98.9</v>
      </c>
      <c r="G4" s="350">
        <v>99.2</v>
      </c>
      <c r="H4" s="350">
        <v>99.2</v>
      </c>
      <c r="I4" s="350">
        <v>99.3</v>
      </c>
      <c r="J4" s="350">
        <v>99.4</v>
      </c>
      <c r="K4" s="350">
        <v>99.5</v>
      </c>
    </row>
    <row r="5" spans="1:11" ht="20.100000000000001" customHeight="1" thickBot="1" x14ac:dyDescent="0.3">
      <c r="A5" s="349" t="s">
        <v>177</v>
      </c>
      <c r="B5" s="350">
        <v>97.8</v>
      </c>
      <c r="C5" s="350">
        <v>97.4</v>
      </c>
      <c r="D5" s="350">
        <v>98.3</v>
      </c>
      <c r="E5" s="350">
        <v>98.5</v>
      </c>
      <c r="F5" s="350">
        <v>97.1</v>
      </c>
      <c r="G5" s="350">
        <v>98.4</v>
      </c>
      <c r="H5" s="350">
        <v>98.5</v>
      </c>
      <c r="I5" s="350">
        <v>98</v>
      </c>
      <c r="J5" s="350">
        <v>98.2</v>
      </c>
      <c r="K5" s="350">
        <v>98.3</v>
      </c>
    </row>
    <row r="6" spans="1:11" ht="20.100000000000001" customHeight="1" thickBot="1" x14ac:dyDescent="0.3">
      <c r="A6" s="349" t="s">
        <v>178</v>
      </c>
      <c r="B6" s="350">
        <v>91.3</v>
      </c>
      <c r="C6" s="350">
        <v>91.6</v>
      </c>
      <c r="D6" s="350">
        <v>92.7</v>
      </c>
      <c r="E6" s="350">
        <v>93.2</v>
      </c>
      <c r="F6" s="350">
        <v>92.5</v>
      </c>
      <c r="G6" s="350">
        <v>94.3</v>
      </c>
      <c r="H6" s="350">
        <v>93.2</v>
      </c>
      <c r="I6" s="350">
        <v>93.3</v>
      </c>
      <c r="J6" s="350">
        <v>93.4</v>
      </c>
      <c r="K6" s="350">
        <v>94.5</v>
      </c>
    </row>
    <row r="7" spans="1:11" ht="20.100000000000001" customHeight="1" x14ac:dyDescent="0.25">
      <c r="A7" s="351" t="s">
        <v>179</v>
      </c>
      <c r="B7" s="352">
        <v>98.2</v>
      </c>
      <c r="C7" s="352">
        <v>98.2</v>
      </c>
      <c r="D7" s="352">
        <v>98.7</v>
      </c>
      <c r="E7" s="352">
        <v>98.6</v>
      </c>
      <c r="F7" s="352">
        <v>98.3</v>
      </c>
      <c r="G7" s="352">
        <v>98.8</v>
      </c>
      <c r="H7" s="352">
        <v>98.8</v>
      </c>
      <c r="I7" s="352">
        <v>98.8</v>
      </c>
      <c r="J7" s="352">
        <v>98.9</v>
      </c>
      <c r="K7" s="352">
        <v>99</v>
      </c>
    </row>
    <row r="8" spans="1:11" ht="45" customHeight="1" x14ac:dyDescent="0.25">
      <c r="A8" s="401" t="s">
        <v>394</v>
      </c>
      <c r="B8" s="401"/>
      <c r="C8" s="401"/>
      <c r="D8" s="401"/>
      <c r="E8" s="443"/>
      <c r="F8" s="443"/>
      <c r="G8" s="443"/>
      <c r="H8" s="443"/>
      <c r="I8" s="443"/>
      <c r="J8" s="443"/>
      <c r="K8" s="443"/>
    </row>
    <row r="9" spans="1:11" ht="30" customHeight="1" thickBot="1" x14ac:dyDescent="0.3">
      <c r="A9" s="399" t="s">
        <v>408</v>
      </c>
      <c r="B9" s="399"/>
      <c r="C9" s="399"/>
      <c r="D9" s="399"/>
      <c r="E9" s="444"/>
      <c r="F9" s="444"/>
      <c r="G9" s="444"/>
      <c r="H9" s="444"/>
      <c r="I9" s="444"/>
      <c r="J9" s="444"/>
      <c r="K9" s="444"/>
    </row>
    <row r="10" spans="1:11" ht="16.5" x14ac:dyDescent="0.3">
      <c r="A10" s="262"/>
      <c r="B10" s="262"/>
      <c r="C10" s="262"/>
      <c r="D10" s="262"/>
      <c r="I10" s="400" t="s">
        <v>470</v>
      </c>
      <c r="J10" s="400"/>
      <c r="K10" s="400"/>
    </row>
    <row r="11" spans="1:11" x14ac:dyDescent="0.25">
      <c r="A11" s="262"/>
      <c r="B11" s="262"/>
      <c r="C11" s="262"/>
      <c r="D11" s="262"/>
    </row>
    <row r="12" spans="1:11" x14ac:dyDescent="0.25">
      <c r="A12" s="262"/>
      <c r="B12" s="262"/>
      <c r="C12" s="262"/>
      <c r="D12" s="262"/>
    </row>
    <row r="13" spans="1:11" x14ac:dyDescent="0.25">
      <c r="A13" s="262"/>
      <c r="B13" s="262"/>
      <c r="C13" s="262"/>
      <c r="D13" s="262"/>
    </row>
  </sheetData>
  <mergeCells count="4">
    <mergeCell ref="A1:K1"/>
    <mergeCell ref="A8:K8"/>
    <mergeCell ref="A9:K9"/>
    <mergeCell ref="I10:K10"/>
  </mergeCells>
  <hyperlinks>
    <hyperlink ref="I10" location="Content!A1" display="Back to Content Page" xr:uid="{73B7A361-BB60-466F-976E-D2C8DD6E5885}"/>
    <hyperlink ref="I10:K10" location="Contents!A1" display="Back to Contents Page" xr:uid="{62BE6BDB-CC2D-4AAC-B61C-95F01DF7C031}"/>
  </hyperlinks>
  <printOptions horizontalCentered="1" verticalCentered="1"/>
  <pageMargins left="0" right="0" top="0" bottom="0" header="0" footer="0"/>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EB22E-6036-41EE-AF3F-69E0CB5F8E19}">
  <dimension ref="A1:N15"/>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409</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89.9</v>
      </c>
      <c r="C3" s="350">
        <v>90.2</v>
      </c>
      <c r="D3" s="350">
        <v>91.3</v>
      </c>
      <c r="E3" s="350">
        <v>90.8</v>
      </c>
      <c r="F3" s="350">
        <v>91.1</v>
      </c>
      <c r="G3" s="350">
        <v>91.8</v>
      </c>
      <c r="H3" s="350">
        <v>92.8</v>
      </c>
      <c r="I3" s="350">
        <v>91.8</v>
      </c>
      <c r="J3" s="350">
        <v>90.9</v>
      </c>
      <c r="K3" s="350">
        <v>90.6</v>
      </c>
    </row>
    <row r="4" spans="1:11" ht="20.100000000000001" customHeight="1" thickBot="1" x14ac:dyDescent="0.3">
      <c r="A4" s="349" t="s">
        <v>176</v>
      </c>
      <c r="B4" s="350">
        <v>97</v>
      </c>
      <c r="C4" s="350">
        <v>97.2</v>
      </c>
      <c r="D4" s="350">
        <v>97.5</v>
      </c>
      <c r="E4" s="350">
        <v>97.4</v>
      </c>
      <c r="F4" s="350">
        <v>97.3</v>
      </c>
      <c r="G4" s="350">
        <v>97.4</v>
      </c>
      <c r="H4" s="350">
        <v>97.5</v>
      </c>
      <c r="I4" s="350">
        <v>97.2</v>
      </c>
      <c r="J4" s="350">
        <v>97.4</v>
      </c>
      <c r="K4" s="350">
        <v>97.4</v>
      </c>
    </row>
    <row r="5" spans="1:11" ht="20.100000000000001" customHeight="1" thickBot="1" x14ac:dyDescent="0.3">
      <c r="A5" s="349" t="s">
        <v>177</v>
      </c>
      <c r="B5" s="350">
        <v>95</v>
      </c>
      <c r="C5" s="350">
        <v>94</v>
      </c>
      <c r="D5" s="350">
        <v>93.9</v>
      </c>
      <c r="E5" s="350">
        <v>95.1</v>
      </c>
      <c r="F5" s="350">
        <v>94.8</v>
      </c>
      <c r="G5" s="350">
        <v>95.4</v>
      </c>
      <c r="H5" s="350">
        <v>95.9</v>
      </c>
      <c r="I5" s="350">
        <v>96</v>
      </c>
      <c r="J5" s="350">
        <v>95.9</v>
      </c>
      <c r="K5" s="350">
        <v>96.6</v>
      </c>
    </row>
    <row r="6" spans="1:11" ht="20.100000000000001" customHeight="1" thickBot="1" x14ac:dyDescent="0.3">
      <c r="A6" s="349" t="s">
        <v>178</v>
      </c>
      <c r="B6" s="350">
        <v>94.6</v>
      </c>
      <c r="C6" s="350">
        <v>95.6</v>
      </c>
      <c r="D6" s="350">
        <v>94.4</v>
      </c>
      <c r="E6" s="350">
        <v>96.5</v>
      </c>
      <c r="F6" s="350">
        <v>95.5</v>
      </c>
      <c r="G6" s="350">
        <v>95</v>
      </c>
      <c r="H6" s="350">
        <v>96.5</v>
      </c>
      <c r="I6" s="350">
        <v>94.2</v>
      </c>
      <c r="J6" s="350">
        <v>95.7</v>
      </c>
      <c r="K6" s="350">
        <v>95.9</v>
      </c>
    </row>
    <row r="7" spans="1:11" ht="20.100000000000001" customHeight="1" x14ac:dyDescent="0.25">
      <c r="A7" s="351" t="s">
        <v>179</v>
      </c>
      <c r="B7" s="352">
        <v>95.9</v>
      </c>
      <c r="C7" s="352">
        <v>96</v>
      </c>
      <c r="D7" s="352">
        <v>96.4</v>
      </c>
      <c r="E7" s="352">
        <v>96.3</v>
      </c>
      <c r="F7" s="352">
        <v>96.3</v>
      </c>
      <c r="G7" s="352">
        <v>96.4</v>
      </c>
      <c r="H7" s="352">
        <v>96.8</v>
      </c>
      <c r="I7" s="352">
        <v>96.4</v>
      </c>
      <c r="J7" s="352">
        <v>96.5</v>
      </c>
      <c r="K7" s="352">
        <v>96.6</v>
      </c>
    </row>
    <row r="8" spans="1:11" ht="15" customHeight="1" x14ac:dyDescent="0.25">
      <c r="A8" s="401" t="s">
        <v>410</v>
      </c>
      <c r="B8" s="401"/>
      <c r="C8" s="401"/>
      <c r="D8" s="401"/>
      <c r="E8" s="443"/>
      <c r="F8" s="443"/>
      <c r="G8" s="443"/>
      <c r="H8" s="443"/>
      <c r="I8" s="443"/>
      <c r="J8" s="443"/>
      <c r="K8" s="443"/>
    </row>
    <row r="9" spans="1:11" ht="15" customHeight="1" thickBot="1" x14ac:dyDescent="0.3">
      <c r="A9" s="399" t="s">
        <v>411</v>
      </c>
      <c r="B9" s="399"/>
      <c r="C9" s="399"/>
      <c r="D9" s="399"/>
      <c r="E9" s="444"/>
      <c r="F9" s="444"/>
      <c r="G9" s="444"/>
      <c r="H9" s="444"/>
      <c r="I9" s="444"/>
      <c r="J9" s="444"/>
      <c r="K9" s="444"/>
    </row>
    <row r="10" spans="1:11" ht="16.5" x14ac:dyDescent="0.3">
      <c r="A10" s="262"/>
      <c r="B10" s="262"/>
      <c r="C10" s="262"/>
      <c r="D10" s="262"/>
      <c r="I10" s="400" t="s">
        <v>470</v>
      </c>
      <c r="J10" s="400"/>
      <c r="K10" s="400"/>
    </row>
    <row r="11" spans="1:11" x14ac:dyDescent="0.25">
      <c r="A11" s="262"/>
      <c r="B11" s="262"/>
      <c r="C11" s="262"/>
      <c r="D11" s="262"/>
    </row>
    <row r="12" spans="1:11" x14ac:dyDescent="0.25">
      <c r="A12" s="262"/>
      <c r="B12" s="262"/>
      <c r="C12" s="262"/>
      <c r="D12" s="262"/>
    </row>
    <row r="13" spans="1:11" x14ac:dyDescent="0.25">
      <c r="A13" s="262"/>
      <c r="B13" s="262"/>
      <c r="C13" s="262"/>
      <c r="D13" s="262"/>
    </row>
    <row r="14" spans="1:11" x14ac:dyDescent="0.25">
      <c r="A14" s="262"/>
      <c r="B14" s="262"/>
      <c r="C14" s="262"/>
      <c r="D14" s="262"/>
    </row>
    <row r="15" spans="1:11" x14ac:dyDescent="0.25">
      <c r="A15" s="262"/>
      <c r="B15" s="262"/>
      <c r="C15" s="262"/>
      <c r="D15" s="262"/>
    </row>
  </sheetData>
  <mergeCells count="4">
    <mergeCell ref="A1:K1"/>
    <mergeCell ref="A8:K8"/>
    <mergeCell ref="A9:K9"/>
    <mergeCell ref="I10:K10"/>
  </mergeCells>
  <hyperlinks>
    <hyperlink ref="I10" location="Content!A1" display="Back to Content Page" xr:uid="{EED58B85-4DFD-4EED-A26E-270312ECB862}"/>
    <hyperlink ref="I10:K10" location="Contents!A1" display="Back to Contents Page" xr:uid="{02E93FBB-4CE1-4F2D-8926-2FEAFCB7A3A6}"/>
  </hyperlinks>
  <printOptions horizontalCentered="1" verticalCentered="1"/>
  <pageMargins left="0" right="0" top="0" bottom="0" header="0" footer="0"/>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9438A-6F73-481B-B2F2-E364E99DACFF}">
  <dimension ref="A1:N15"/>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412</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64.8</v>
      </c>
      <c r="C3" s="350">
        <v>66.5</v>
      </c>
      <c r="D3" s="350">
        <v>67.2</v>
      </c>
      <c r="E3" s="350">
        <v>65.900000000000006</v>
      </c>
      <c r="F3" s="350">
        <v>67</v>
      </c>
      <c r="G3" s="350">
        <v>69.7</v>
      </c>
      <c r="H3" s="350">
        <v>70</v>
      </c>
      <c r="I3" s="350">
        <v>68.8</v>
      </c>
      <c r="J3" s="350">
        <v>67.900000000000006</v>
      </c>
      <c r="K3" s="350">
        <v>66.099999999999994</v>
      </c>
    </row>
    <row r="4" spans="1:11" ht="20.100000000000001" customHeight="1" thickBot="1" x14ac:dyDescent="0.3">
      <c r="A4" s="349" t="s">
        <v>176</v>
      </c>
      <c r="B4" s="350">
        <v>86.7</v>
      </c>
      <c r="C4" s="350">
        <v>87.3</v>
      </c>
      <c r="D4" s="350">
        <v>87.5</v>
      </c>
      <c r="E4" s="350">
        <v>86.7</v>
      </c>
      <c r="F4" s="350">
        <v>88.2</v>
      </c>
      <c r="G4" s="350">
        <v>88.1</v>
      </c>
      <c r="H4" s="350">
        <v>88.1</v>
      </c>
      <c r="I4" s="350">
        <v>88.3</v>
      </c>
      <c r="J4" s="350">
        <v>88.8</v>
      </c>
      <c r="K4" s="350">
        <v>89.3</v>
      </c>
    </row>
    <row r="5" spans="1:11" ht="20.100000000000001" customHeight="1" thickBot="1" x14ac:dyDescent="0.3">
      <c r="A5" s="349" t="s">
        <v>177</v>
      </c>
      <c r="B5" s="350">
        <v>78.400000000000006</v>
      </c>
      <c r="C5" s="350">
        <v>77</v>
      </c>
      <c r="D5" s="350">
        <v>78.3</v>
      </c>
      <c r="E5" s="350">
        <v>78.599999999999994</v>
      </c>
      <c r="F5" s="350">
        <v>80.599999999999994</v>
      </c>
      <c r="G5" s="350">
        <v>81.099999999999994</v>
      </c>
      <c r="H5" s="350">
        <v>81.599999999999994</v>
      </c>
      <c r="I5" s="350">
        <v>83.4</v>
      </c>
      <c r="J5" s="350">
        <v>84.3</v>
      </c>
      <c r="K5" s="350">
        <v>84.8</v>
      </c>
    </row>
    <row r="6" spans="1:11" ht="20.100000000000001" customHeight="1" thickBot="1" x14ac:dyDescent="0.3">
      <c r="A6" s="349" t="s">
        <v>178</v>
      </c>
      <c r="B6" s="350">
        <v>79.900000000000006</v>
      </c>
      <c r="C6" s="350">
        <v>80.099999999999994</v>
      </c>
      <c r="D6" s="350">
        <v>78.8</v>
      </c>
      <c r="E6" s="350">
        <v>81.099999999999994</v>
      </c>
      <c r="F6" s="350">
        <v>78.8</v>
      </c>
      <c r="G6" s="350">
        <v>82.3</v>
      </c>
      <c r="H6" s="350">
        <v>82.4</v>
      </c>
      <c r="I6" s="350">
        <v>80.400000000000006</v>
      </c>
      <c r="J6" s="350">
        <v>82.4</v>
      </c>
      <c r="K6" s="350">
        <v>84.6</v>
      </c>
    </row>
    <row r="7" spans="1:11" ht="20.100000000000001" customHeight="1" x14ac:dyDescent="0.25">
      <c r="A7" s="351" t="s">
        <v>179</v>
      </c>
      <c r="B7" s="352">
        <v>83</v>
      </c>
      <c r="C7" s="352">
        <v>83.7</v>
      </c>
      <c r="D7" s="352">
        <v>84.1</v>
      </c>
      <c r="E7" s="352">
        <v>83.2</v>
      </c>
      <c r="F7" s="352">
        <v>84.7</v>
      </c>
      <c r="G7" s="352">
        <v>85</v>
      </c>
      <c r="H7" s="352">
        <v>85.2</v>
      </c>
      <c r="I7" s="352">
        <v>85.4</v>
      </c>
      <c r="J7" s="352">
        <v>85.9</v>
      </c>
      <c r="K7" s="352">
        <v>86.5</v>
      </c>
    </row>
    <row r="8" spans="1:11" ht="15" customHeight="1" x14ac:dyDescent="0.25">
      <c r="A8" s="401" t="s">
        <v>410</v>
      </c>
      <c r="B8" s="401"/>
      <c r="C8" s="401"/>
      <c r="D8" s="401"/>
      <c r="E8" s="443"/>
      <c r="F8" s="443"/>
      <c r="G8" s="443"/>
      <c r="H8" s="443"/>
      <c r="I8" s="443"/>
      <c r="J8" s="443"/>
      <c r="K8" s="443"/>
    </row>
    <row r="9" spans="1:11" ht="15" customHeight="1" thickBot="1" x14ac:dyDescent="0.3">
      <c r="A9" s="399" t="s">
        <v>411</v>
      </c>
      <c r="B9" s="399"/>
      <c r="C9" s="399"/>
      <c r="D9" s="399"/>
      <c r="E9" s="444"/>
      <c r="F9" s="444"/>
      <c r="G9" s="444"/>
      <c r="H9" s="444"/>
      <c r="I9" s="444"/>
      <c r="J9" s="444"/>
      <c r="K9" s="444"/>
    </row>
    <row r="10" spans="1:11" ht="16.5" x14ac:dyDescent="0.3">
      <c r="A10" s="262"/>
      <c r="B10" s="262"/>
      <c r="C10" s="262"/>
      <c r="D10" s="262"/>
      <c r="I10" s="400" t="s">
        <v>470</v>
      </c>
      <c r="J10" s="400"/>
      <c r="K10" s="400"/>
    </row>
    <row r="11" spans="1:11" x14ac:dyDescent="0.25">
      <c r="A11" s="262"/>
      <c r="B11" s="262"/>
      <c r="C11" s="262"/>
      <c r="D11" s="262"/>
    </row>
    <row r="12" spans="1:11" x14ac:dyDescent="0.25">
      <c r="A12" s="262"/>
      <c r="B12" s="262"/>
      <c r="C12" s="262"/>
      <c r="D12" s="262"/>
    </row>
    <row r="13" spans="1:11" x14ac:dyDescent="0.25">
      <c r="A13" s="262"/>
      <c r="B13" s="262"/>
      <c r="C13" s="262"/>
      <c r="D13" s="262"/>
    </row>
    <row r="14" spans="1:11" x14ac:dyDescent="0.25">
      <c r="A14" s="262"/>
      <c r="B14" s="262"/>
      <c r="C14" s="262"/>
      <c r="D14" s="262"/>
    </row>
    <row r="15" spans="1:11" x14ac:dyDescent="0.25">
      <c r="A15" s="262"/>
      <c r="B15" s="262"/>
      <c r="C15" s="262"/>
      <c r="D15" s="262"/>
    </row>
  </sheetData>
  <mergeCells count="4">
    <mergeCell ref="A1:K1"/>
    <mergeCell ref="A8:K8"/>
    <mergeCell ref="A9:K9"/>
    <mergeCell ref="I10:K10"/>
  </mergeCells>
  <hyperlinks>
    <hyperlink ref="I10" location="Content!A1" display="Back to Content Page" xr:uid="{49FA44A4-FE9C-4D08-8563-E39CEF0DFB26}"/>
    <hyperlink ref="I10:K10" location="Contents!A1" display="Back to Contents Page" xr:uid="{9A2D761D-C811-400B-A66F-32168ED10C5D}"/>
  </hyperlinks>
  <printOptions horizontalCentered="1" verticalCentered="1"/>
  <pageMargins left="0" right="0" top="0" bottom="0" header="0" footer="0"/>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5408-15C7-43A7-8598-5477FA790CEF}">
  <dimension ref="A1:N13"/>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413</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82.6</v>
      </c>
      <c r="C3" s="350">
        <v>82.6</v>
      </c>
      <c r="D3" s="350">
        <v>85.3</v>
      </c>
      <c r="E3" s="350">
        <v>84.3</v>
      </c>
      <c r="F3" s="350">
        <v>84.1</v>
      </c>
      <c r="G3" s="350">
        <v>86.3</v>
      </c>
      <c r="H3" s="350">
        <v>85.7</v>
      </c>
      <c r="I3" s="350">
        <v>84.5</v>
      </c>
      <c r="J3" s="350">
        <v>84.2</v>
      </c>
      <c r="K3" s="350">
        <v>84.6</v>
      </c>
    </row>
    <row r="4" spans="1:11" ht="20.100000000000001" customHeight="1" thickBot="1" x14ac:dyDescent="0.3">
      <c r="A4" s="349" t="s">
        <v>176</v>
      </c>
      <c r="B4" s="350">
        <v>88.6</v>
      </c>
      <c r="C4" s="350">
        <v>89.2</v>
      </c>
      <c r="D4" s="350">
        <v>89.1</v>
      </c>
      <c r="E4" s="350">
        <v>89.9</v>
      </c>
      <c r="F4" s="350">
        <v>89.4</v>
      </c>
      <c r="G4" s="350">
        <v>89.7</v>
      </c>
      <c r="H4" s="350">
        <v>89.6</v>
      </c>
      <c r="I4" s="350">
        <v>90.4</v>
      </c>
      <c r="J4" s="350">
        <v>90.1</v>
      </c>
      <c r="K4" s="350">
        <v>91.3</v>
      </c>
    </row>
    <row r="5" spans="1:11" ht="20.100000000000001" customHeight="1" thickBot="1" x14ac:dyDescent="0.3">
      <c r="A5" s="349" t="s">
        <v>177</v>
      </c>
      <c r="B5" s="350">
        <v>92.1</v>
      </c>
      <c r="C5" s="350">
        <v>90.3</v>
      </c>
      <c r="D5" s="350">
        <v>91.5</v>
      </c>
      <c r="E5" s="350">
        <v>92.2</v>
      </c>
      <c r="F5" s="350">
        <v>91.8</v>
      </c>
      <c r="G5" s="350">
        <v>90.9</v>
      </c>
      <c r="H5" s="350">
        <v>91.1</v>
      </c>
      <c r="I5" s="350">
        <v>91.7</v>
      </c>
      <c r="J5" s="350">
        <v>90.6</v>
      </c>
      <c r="K5" s="350">
        <v>92.5</v>
      </c>
    </row>
    <row r="6" spans="1:11" ht="20.100000000000001" customHeight="1" thickBot="1" x14ac:dyDescent="0.3">
      <c r="A6" s="349" t="s">
        <v>178</v>
      </c>
      <c r="B6" s="350">
        <v>90.3</v>
      </c>
      <c r="C6" s="350">
        <v>91.3</v>
      </c>
      <c r="D6" s="350">
        <v>92.9</v>
      </c>
      <c r="E6" s="350">
        <v>93.5</v>
      </c>
      <c r="F6" s="350">
        <v>92.8</v>
      </c>
      <c r="G6" s="350">
        <v>92.8</v>
      </c>
      <c r="H6" s="350">
        <v>93.1</v>
      </c>
      <c r="I6" s="350">
        <v>92.1</v>
      </c>
      <c r="J6" s="350">
        <v>93.7</v>
      </c>
      <c r="K6" s="350">
        <v>93.6</v>
      </c>
    </row>
    <row r="7" spans="1:11" ht="20.100000000000001" customHeight="1" x14ac:dyDescent="0.25">
      <c r="A7" s="351" t="s">
        <v>179</v>
      </c>
      <c r="B7" s="352">
        <v>88.2</v>
      </c>
      <c r="C7" s="352">
        <v>88.6</v>
      </c>
      <c r="D7" s="352">
        <v>89</v>
      </c>
      <c r="E7" s="352">
        <v>89.6</v>
      </c>
      <c r="F7" s="352">
        <v>89.2</v>
      </c>
      <c r="G7" s="352">
        <v>89.6</v>
      </c>
      <c r="H7" s="352">
        <v>89.6</v>
      </c>
      <c r="I7" s="352">
        <v>90</v>
      </c>
      <c r="J7" s="352">
        <v>89.7</v>
      </c>
      <c r="K7" s="352">
        <v>91</v>
      </c>
    </row>
    <row r="8" spans="1:11" ht="15" customHeight="1" x14ac:dyDescent="0.25">
      <c r="A8" s="401" t="s">
        <v>410</v>
      </c>
      <c r="B8" s="401"/>
      <c r="C8" s="401"/>
      <c r="D8" s="401"/>
      <c r="E8" s="443"/>
      <c r="F8" s="443"/>
      <c r="G8" s="443"/>
      <c r="H8" s="443"/>
      <c r="I8" s="443"/>
      <c r="J8" s="443"/>
      <c r="K8" s="443"/>
    </row>
    <row r="9" spans="1:11" ht="15" customHeight="1" thickBot="1" x14ac:dyDescent="0.3">
      <c r="A9" s="399" t="s">
        <v>411</v>
      </c>
      <c r="B9" s="399"/>
      <c r="C9" s="399"/>
      <c r="D9" s="399"/>
      <c r="E9" s="444"/>
      <c r="F9" s="444"/>
      <c r="G9" s="444"/>
      <c r="H9" s="444"/>
      <c r="I9" s="444"/>
      <c r="J9" s="444"/>
      <c r="K9" s="444"/>
    </row>
    <row r="10" spans="1:11" ht="16.5" x14ac:dyDescent="0.3">
      <c r="A10" s="262"/>
      <c r="B10" s="262"/>
      <c r="C10" s="262"/>
      <c r="D10" s="262"/>
      <c r="I10" s="400" t="s">
        <v>470</v>
      </c>
      <c r="J10" s="400"/>
      <c r="K10" s="400"/>
    </row>
    <row r="11" spans="1:11" x14ac:dyDescent="0.25">
      <c r="A11" s="262"/>
      <c r="B11" s="262"/>
      <c r="C11" s="262"/>
      <c r="D11" s="262"/>
    </row>
    <row r="12" spans="1:11" x14ac:dyDescent="0.25">
      <c r="A12" s="262"/>
      <c r="B12" s="262"/>
      <c r="C12" s="262"/>
      <c r="D12" s="262"/>
    </row>
    <row r="13" spans="1:11" x14ac:dyDescent="0.25">
      <c r="A13" s="262"/>
      <c r="B13" s="262"/>
      <c r="C13" s="262"/>
      <c r="D13" s="262"/>
    </row>
  </sheetData>
  <mergeCells count="4">
    <mergeCell ref="A1:K1"/>
    <mergeCell ref="A8:K8"/>
    <mergeCell ref="A9:K9"/>
    <mergeCell ref="I10:K10"/>
  </mergeCells>
  <hyperlinks>
    <hyperlink ref="I10" location="Content!A1" display="Back to Content Page" xr:uid="{4DB57C97-FE68-4F18-BE7C-7E6B87FF769B}"/>
    <hyperlink ref="I10:K10" location="Contents!A1" display="Back to Contents Page" xr:uid="{4B2415D9-E683-4DCC-97EF-8FF489C553A6}"/>
  </hyperlinks>
  <printOptions horizontalCentered="1" verticalCentered="1"/>
  <pageMargins left="0" right="0" top="0" bottom="0" header="0" footer="0"/>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AC732-8659-412D-A4E4-2A54AA230F5D}">
  <dimension ref="A1:N15"/>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414</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99.4</v>
      </c>
      <c r="C3" s="350">
        <v>99.3</v>
      </c>
      <c r="D3" s="350">
        <v>99.4</v>
      </c>
      <c r="E3" s="350">
        <v>98.9</v>
      </c>
      <c r="F3" s="350">
        <v>99.4</v>
      </c>
      <c r="G3" s="350">
        <v>98.6</v>
      </c>
      <c r="H3" s="350">
        <v>99.2</v>
      </c>
      <c r="I3" s="350">
        <v>98.2</v>
      </c>
      <c r="J3" s="350">
        <v>97</v>
      </c>
      <c r="K3" s="350">
        <v>97.1</v>
      </c>
    </row>
    <row r="4" spans="1:11" ht="20.100000000000001" customHeight="1" thickBot="1" x14ac:dyDescent="0.3">
      <c r="A4" s="349" t="s">
        <v>176</v>
      </c>
      <c r="B4" s="350">
        <v>96.5</v>
      </c>
      <c r="C4" s="350">
        <v>96</v>
      </c>
      <c r="D4" s="350">
        <v>96.7</v>
      </c>
      <c r="E4" s="350">
        <v>94.8</v>
      </c>
      <c r="F4" s="350">
        <v>96.5</v>
      </c>
      <c r="G4" s="350">
        <v>95.8</v>
      </c>
      <c r="H4" s="350">
        <v>96.2</v>
      </c>
      <c r="I4" s="350">
        <v>96.5</v>
      </c>
      <c r="J4" s="350">
        <v>95.2</v>
      </c>
      <c r="K4" s="350">
        <v>95.1</v>
      </c>
    </row>
    <row r="5" spans="1:11" ht="20.100000000000001" customHeight="1" thickBot="1" x14ac:dyDescent="0.3">
      <c r="A5" s="349" t="s">
        <v>177</v>
      </c>
      <c r="B5" s="350">
        <v>97</v>
      </c>
      <c r="C5" s="350">
        <v>96.5</v>
      </c>
      <c r="D5" s="350">
        <v>96.4</v>
      </c>
      <c r="E5" s="350">
        <v>96</v>
      </c>
      <c r="F5" s="350">
        <v>95.3</v>
      </c>
      <c r="G5" s="350">
        <v>94.9</v>
      </c>
      <c r="H5" s="350">
        <v>95.2</v>
      </c>
      <c r="I5" s="350">
        <v>95.1</v>
      </c>
      <c r="J5" s="350">
        <v>95.1</v>
      </c>
      <c r="K5" s="350">
        <v>94.4</v>
      </c>
    </row>
    <row r="6" spans="1:11" ht="20.100000000000001" customHeight="1" thickBot="1" x14ac:dyDescent="0.3">
      <c r="A6" s="349" t="s">
        <v>178</v>
      </c>
      <c r="B6" s="350">
        <v>90.4</v>
      </c>
      <c r="C6" s="350">
        <v>91.2</v>
      </c>
      <c r="D6" s="350">
        <v>87.2</v>
      </c>
      <c r="E6" s="350">
        <v>86</v>
      </c>
      <c r="F6" s="350">
        <v>89.5</v>
      </c>
      <c r="G6" s="350">
        <v>86.2</v>
      </c>
      <c r="H6" s="350">
        <v>91</v>
      </c>
      <c r="I6" s="350">
        <v>89.4</v>
      </c>
      <c r="J6" s="350">
        <v>88.4</v>
      </c>
      <c r="K6" s="350">
        <v>91.6</v>
      </c>
    </row>
    <row r="7" spans="1:11" ht="20.100000000000001" customHeight="1" x14ac:dyDescent="0.25">
      <c r="A7" s="351" t="s">
        <v>179</v>
      </c>
      <c r="B7" s="352">
        <v>96.9</v>
      </c>
      <c r="C7" s="352">
        <v>96.5</v>
      </c>
      <c r="D7" s="352">
        <v>96.9</v>
      </c>
      <c r="E7" s="352">
        <v>95.4</v>
      </c>
      <c r="F7" s="352">
        <v>96.7</v>
      </c>
      <c r="G7" s="352">
        <v>95.9</v>
      </c>
      <c r="H7" s="352">
        <v>96.4</v>
      </c>
      <c r="I7" s="352">
        <v>96.4</v>
      </c>
      <c r="J7" s="352">
        <v>95.3</v>
      </c>
      <c r="K7" s="352">
        <v>95.2</v>
      </c>
    </row>
    <row r="8" spans="1:11" ht="15" customHeight="1" x14ac:dyDescent="0.25">
      <c r="A8" s="401" t="s">
        <v>410</v>
      </c>
      <c r="B8" s="401"/>
      <c r="C8" s="401"/>
      <c r="D8" s="401"/>
      <c r="E8" s="443"/>
      <c r="F8" s="443"/>
      <c r="G8" s="443"/>
      <c r="H8" s="443"/>
      <c r="I8" s="443"/>
      <c r="J8" s="443"/>
      <c r="K8" s="443"/>
    </row>
    <row r="9" spans="1:11" ht="15" customHeight="1" thickBot="1" x14ac:dyDescent="0.3">
      <c r="A9" s="399" t="s">
        <v>411</v>
      </c>
      <c r="B9" s="399"/>
      <c r="C9" s="399"/>
      <c r="D9" s="399"/>
      <c r="E9" s="444"/>
      <c r="F9" s="444"/>
      <c r="G9" s="444"/>
      <c r="H9" s="444"/>
      <c r="I9" s="444"/>
      <c r="J9" s="444"/>
      <c r="K9" s="444"/>
    </row>
    <row r="10" spans="1:11" ht="16.5" x14ac:dyDescent="0.3">
      <c r="A10" s="262"/>
      <c r="B10" s="262"/>
      <c r="C10" s="262"/>
      <c r="D10" s="262"/>
      <c r="I10" s="400" t="s">
        <v>470</v>
      </c>
      <c r="J10" s="400"/>
      <c r="K10" s="400"/>
    </row>
    <row r="11" spans="1:11" x14ac:dyDescent="0.25">
      <c r="A11" s="262"/>
      <c r="B11" s="262"/>
      <c r="C11" s="262"/>
      <c r="D11" s="262"/>
    </row>
    <row r="12" spans="1:11" x14ac:dyDescent="0.25">
      <c r="A12" s="262"/>
      <c r="B12" s="262"/>
      <c r="C12" s="262"/>
      <c r="D12" s="262"/>
    </row>
    <row r="13" spans="1:11" x14ac:dyDescent="0.25">
      <c r="A13" s="262"/>
      <c r="B13" s="262"/>
      <c r="C13" s="262"/>
      <c r="D13" s="262"/>
    </row>
    <row r="14" spans="1:11" x14ac:dyDescent="0.25">
      <c r="A14" s="262"/>
      <c r="B14" s="262"/>
      <c r="C14" s="262"/>
      <c r="D14" s="262"/>
    </row>
    <row r="15" spans="1:11" x14ac:dyDescent="0.25">
      <c r="A15" s="262"/>
      <c r="B15" s="262"/>
      <c r="C15" s="262"/>
      <c r="D15" s="262"/>
    </row>
  </sheetData>
  <mergeCells count="4">
    <mergeCell ref="A1:K1"/>
    <mergeCell ref="A8:K8"/>
    <mergeCell ref="A9:K9"/>
    <mergeCell ref="I10:K10"/>
  </mergeCells>
  <hyperlinks>
    <hyperlink ref="I10" location="Content!A1" display="Back to Content Page" xr:uid="{C4E6A2F3-F4F0-4FF5-AF99-9D8CC51472C1}"/>
    <hyperlink ref="I10:K10" location="Contents!A1" display="Back to Contents Page" xr:uid="{5ECCE5E3-82C0-42CF-8645-CE8A1432FA36}"/>
  </hyperlinks>
  <printOptions horizontalCentered="1" verticalCentered="1"/>
  <pageMargins left="0" right="0" top="0" bottom="0" header="0" footer="0"/>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9FBBE-F443-48CB-AD65-99D9C3FC909D}">
  <dimension ref="A1:N14"/>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415</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71.7</v>
      </c>
      <c r="C3" s="350">
        <v>71.3</v>
      </c>
      <c r="D3" s="350">
        <v>70.599999999999994</v>
      </c>
      <c r="E3" s="350">
        <v>70.2</v>
      </c>
      <c r="F3" s="350">
        <v>69.400000000000006</v>
      </c>
      <c r="G3" s="350">
        <v>71.2</v>
      </c>
      <c r="H3" s="350">
        <v>69.5</v>
      </c>
      <c r="I3" s="350">
        <v>68.2</v>
      </c>
      <c r="J3" s="350">
        <v>67.599999999999994</v>
      </c>
      <c r="K3" s="350">
        <v>66.5</v>
      </c>
    </row>
    <row r="4" spans="1:11" ht="20.100000000000001" customHeight="1" thickBot="1" x14ac:dyDescent="0.3">
      <c r="A4" s="349" t="s">
        <v>176</v>
      </c>
      <c r="B4" s="350">
        <v>93.4</v>
      </c>
      <c r="C4" s="350">
        <v>93.3</v>
      </c>
      <c r="D4" s="350">
        <v>93.5</v>
      </c>
      <c r="E4" s="350">
        <v>92.9</v>
      </c>
      <c r="F4" s="350">
        <v>92.9</v>
      </c>
      <c r="G4" s="350">
        <v>92.7</v>
      </c>
      <c r="H4" s="350">
        <v>92.4</v>
      </c>
      <c r="I4" s="350">
        <v>92.3</v>
      </c>
      <c r="J4" s="350">
        <v>92.5</v>
      </c>
      <c r="K4" s="350">
        <v>93.4</v>
      </c>
    </row>
    <row r="5" spans="1:11" ht="20.100000000000001" customHeight="1" thickBot="1" x14ac:dyDescent="0.3">
      <c r="A5" s="349" t="s">
        <v>177</v>
      </c>
      <c r="B5" s="350">
        <v>82.9</v>
      </c>
      <c r="C5" s="350">
        <v>80.2</v>
      </c>
      <c r="D5" s="350">
        <v>81.5</v>
      </c>
      <c r="E5" s="350">
        <v>82.2</v>
      </c>
      <c r="F5" s="350">
        <v>82</v>
      </c>
      <c r="G5" s="350">
        <v>83.1</v>
      </c>
      <c r="H5" s="350">
        <v>83.8</v>
      </c>
      <c r="I5" s="350">
        <v>83.7</v>
      </c>
      <c r="J5" s="350">
        <v>85.8</v>
      </c>
      <c r="K5" s="350">
        <v>86.7</v>
      </c>
    </row>
    <row r="6" spans="1:11" ht="20.100000000000001" customHeight="1" thickBot="1" x14ac:dyDescent="0.3">
      <c r="A6" s="349" t="s">
        <v>178</v>
      </c>
      <c r="B6" s="350">
        <v>88.7</v>
      </c>
      <c r="C6" s="350">
        <v>88.2</v>
      </c>
      <c r="D6" s="350">
        <v>85.3</v>
      </c>
      <c r="E6" s="350">
        <v>89.4</v>
      </c>
      <c r="F6" s="350">
        <v>86.9</v>
      </c>
      <c r="G6" s="350">
        <v>88.1</v>
      </c>
      <c r="H6" s="350">
        <v>89</v>
      </c>
      <c r="I6" s="350">
        <v>87.2</v>
      </c>
      <c r="J6" s="350">
        <v>87.8</v>
      </c>
      <c r="K6" s="350">
        <v>89.1</v>
      </c>
    </row>
    <row r="7" spans="1:11" ht="20.100000000000001" customHeight="1" x14ac:dyDescent="0.25">
      <c r="A7" s="351" t="s">
        <v>179</v>
      </c>
      <c r="B7" s="352">
        <v>89.7</v>
      </c>
      <c r="C7" s="352">
        <v>89.4</v>
      </c>
      <c r="D7" s="352">
        <v>89.6</v>
      </c>
      <c r="E7" s="352">
        <v>89.1</v>
      </c>
      <c r="F7" s="352">
        <v>89</v>
      </c>
      <c r="G7" s="352">
        <v>89</v>
      </c>
      <c r="H7" s="352">
        <v>88.8</v>
      </c>
      <c r="I7" s="352">
        <v>88.6</v>
      </c>
      <c r="J7" s="352">
        <v>89</v>
      </c>
      <c r="K7" s="352">
        <v>90</v>
      </c>
    </row>
    <row r="8" spans="1:11" ht="15" customHeight="1" x14ac:dyDescent="0.25">
      <c r="A8" s="401" t="s">
        <v>410</v>
      </c>
      <c r="B8" s="401"/>
      <c r="C8" s="401"/>
      <c r="D8" s="401"/>
      <c r="E8" s="443"/>
      <c r="F8" s="443"/>
      <c r="G8" s="443"/>
      <c r="H8" s="443"/>
      <c r="I8" s="443"/>
      <c r="J8" s="443"/>
      <c r="K8" s="443"/>
    </row>
    <row r="9" spans="1:11" ht="15" customHeight="1" thickBot="1" x14ac:dyDescent="0.3">
      <c r="A9" s="399" t="s">
        <v>411</v>
      </c>
      <c r="B9" s="399"/>
      <c r="C9" s="399"/>
      <c r="D9" s="399"/>
      <c r="E9" s="444"/>
      <c r="F9" s="444"/>
      <c r="G9" s="444"/>
      <c r="H9" s="444"/>
      <c r="I9" s="444"/>
      <c r="J9" s="444"/>
      <c r="K9" s="444"/>
    </row>
    <row r="10" spans="1:11" ht="16.5" x14ac:dyDescent="0.3">
      <c r="A10" s="262"/>
      <c r="B10" s="262"/>
      <c r="C10" s="262"/>
      <c r="D10" s="262"/>
      <c r="I10" s="400" t="s">
        <v>470</v>
      </c>
      <c r="J10" s="400"/>
      <c r="K10" s="400"/>
    </row>
    <row r="11" spans="1:11" x14ac:dyDescent="0.25">
      <c r="A11" s="262"/>
      <c r="B11" s="262"/>
      <c r="C11" s="262"/>
      <c r="D11" s="262"/>
    </row>
    <row r="12" spans="1:11" x14ac:dyDescent="0.25">
      <c r="A12" s="262"/>
      <c r="B12" s="262"/>
      <c r="C12" s="262"/>
      <c r="D12" s="262"/>
    </row>
    <row r="13" spans="1:11" x14ac:dyDescent="0.25">
      <c r="A13" s="262"/>
      <c r="B13" s="262"/>
      <c r="C13" s="262"/>
      <c r="D13" s="262"/>
    </row>
    <row r="14" spans="1:11" x14ac:dyDescent="0.25">
      <c r="A14" s="262"/>
      <c r="B14" s="262"/>
      <c r="C14" s="262"/>
      <c r="D14" s="262"/>
    </row>
  </sheetData>
  <mergeCells count="4">
    <mergeCell ref="A1:K1"/>
    <mergeCell ref="A8:K8"/>
    <mergeCell ref="A9:K9"/>
    <mergeCell ref="I10:K10"/>
  </mergeCells>
  <hyperlinks>
    <hyperlink ref="I10" location="Content!A1" display="Back to Content Page" xr:uid="{4CFC8C2A-A587-4397-B731-B799A2E24B28}"/>
    <hyperlink ref="I10:K10" location="Contents!A1" display="Back to Contents Page" xr:uid="{2CC176C0-B6C4-41AA-B81C-CA5432A3F8D4}"/>
  </hyperlinks>
  <printOptions horizontalCentered="1" verticalCentered="1"/>
  <pageMargins left="0" right="0" top="0" bottom="0" header="0" footer="0"/>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D6041-AD7B-4F1D-8C7A-4E3FE0E30311}">
  <dimension ref="A1:N10"/>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39.950000000000003" customHeight="1" thickBot="1" x14ac:dyDescent="0.3">
      <c r="A1" s="398" t="s">
        <v>467</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82.9</v>
      </c>
      <c r="C3" s="350">
        <v>87.1</v>
      </c>
      <c r="D3" s="350">
        <v>83.2</v>
      </c>
      <c r="E3" s="350">
        <v>83.8</v>
      </c>
      <c r="F3" s="350">
        <v>85.7</v>
      </c>
      <c r="G3" s="350">
        <v>85.7</v>
      </c>
      <c r="H3" s="350">
        <v>89.3</v>
      </c>
      <c r="I3" s="350">
        <v>86.6</v>
      </c>
      <c r="J3" s="350">
        <v>85.9</v>
      </c>
      <c r="K3" s="350">
        <v>85.2</v>
      </c>
    </row>
    <row r="4" spans="1:11" ht="20.100000000000001" customHeight="1" thickBot="1" x14ac:dyDescent="0.3">
      <c r="A4" s="349" t="s">
        <v>176</v>
      </c>
      <c r="B4" s="350">
        <v>92.2</v>
      </c>
      <c r="C4" s="350">
        <v>93.7</v>
      </c>
      <c r="D4" s="350">
        <v>93.5</v>
      </c>
      <c r="E4" s="350">
        <v>93.8</v>
      </c>
      <c r="F4" s="350">
        <v>94.1</v>
      </c>
      <c r="G4" s="350">
        <v>94</v>
      </c>
      <c r="H4" s="350">
        <v>94.5</v>
      </c>
      <c r="I4" s="350">
        <v>94.3</v>
      </c>
      <c r="J4" s="350">
        <v>94.4</v>
      </c>
      <c r="K4" s="350">
        <v>94.9</v>
      </c>
    </row>
    <row r="5" spans="1:11" ht="20.100000000000001" customHeight="1" thickBot="1" x14ac:dyDescent="0.3">
      <c r="A5" s="349" t="s">
        <v>177</v>
      </c>
      <c r="B5" s="350">
        <v>87.4</v>
      </c>
      <c r="C5" s="350">
        <v>87.9</v>
      </c>
      <c r="D5" s="350">
        <v>89.6</v>
      </c>
      <c r="E5" s="350">
        <v>89.7</v>
      </c>
      <c r="F5" s="350">
        <v>89.7</v>
      </c>
      <c r="G5" s="350">
        <v>90.5</v>
      </c>
      <c r="H5" s="350">
        <v>89.2</v>
      </c>
      <c r="I5" s="350">
        <v>90.4</v>
      </c>
      <c r="J5" s="350">
        <v>89.8</v>
      </c>
      <c r="K5" s="350">
        <v>89.6</v>
      </c>
    </row>
    <row r="6" spans="1:11" ht="20.100000000000001" customHeight="1" thickBot="1" x14ac:dyDescent="0.3">
      <c r="A6" s="349" t="s">
        <v>178</v>
      </c>
      <c r="B6" s="350">
        <v>89</v>
      </c>
      <c r="C6" s="350">
        <v>92.3</v>
      </c>
      <c r="D6" s="350">
        <v>88.7</v>
      </c>
      <c r="E6" s="350">
        <v>90.1</v>
      </c>
      <c r="F6" s="350">
        <v>90.5</v>
      </c>
      <c r="G6" s="350">
        <v>93.3</v>
      </c>
      <c r="H6" s="350">
        <v>90.3</v>
      </c>
      <c r="I6" s="350">
        <v>93</v>
      </c>
      <c r="J6" s="350">
        <v>90.2</v>
      </c>
      <c r="K6" s="350">
        <v>92.3</v>
      </c>
    </row>
    <row r="7" spans="1:11" ht="20.100000000000001" customHeight="1" thickBot="1" x14ac:dyDescent="0.3">
      <c r="A7" s="356" t="s">
        <v>179</v>
      </c>
      <c r="B7" s="357">
        <v>91.4</v>
      </c>
      <c r="C7" s="357">
        <v>93.1</v>
      </c>
      <c r="D7" s="357">
        <v>92.6</v>
      </c>
      <c r="E7" s="357">
        <v>93</v>
      </c>
      <c r="F7" s="357">
        <v>93.4</v>
      </c>
      <c r="G7" s="357">
        <v>93.4</v>
      </c>
      <c r="H7" s="357">
        <v>93.7</v>
      </c>
      <c r="I7" s="357">
        <v>93.6</v>
      </c>
      <c r="J7" s="357">
        <v>93.4</v>
      </c>
      <c r="K7" s="357">
        <v>93.9</v>
      </c>
    </row>
    <row r="8" spans="1:11" ht="16.5" x14ac:dyDescent="0.3">
      <c r="A8" s="262"/>
      <c r="B8" s="262"/>
      <c r="C8" s="262"/>
      <c r="D8" s="262"/>
      <c r="I8" s="400" t="s">
        <v>470</v>
      </c>
      <c r="J8" s="400"/>
      <c r="K8" s="400"/>
    </row>
    <row r="9" spans="1:11" x14ac:dyDescent="0.25">
      <c r="A9" s="262"/>
      <c r="B9" s="262"/>
      <c r="C9" s="262"/>
      <c r="D9" s="262"/>
    </row>
    <row r="10" spans="1:11" x14ac:dyDescent="0.25">
      <c r="A10" s="262"/>
      <c r="B10" s="262"/>
      <c r="C10" s="262"/>
      <c r="D10" s="262"/>
    </row>
  </sheetData>
  <mergeCells count="2">
    <mergeCell ref="A1:K1"/>
    <mergeCell ref="I8:K8"/>
  </mergeCells>
  <hyperlinks>
    <hyperlink ref="I8" location="Content!A1" display="Back to Content Page" xr:uid="{53D37083-5EF0-4712-ADAE-8B4A1434C560}"/>
    <hyperlink ref="I8:K8" location="Contents!A1" display="Back to Contents Page" xr:uid="{55E2BB47-8B34-4B33-AED1-9F388E5B5C99}"/>
  </hyperlinks>
  <printOptions horizontalCentered="1" verticalCentered="1"/>
  <pageMargins left="0" right="0" top="0" bottom="0" header="0" footer="0"/>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C9F68-6AA7-474E-A1D7-D2E156B8FD75}">
  <dimension ref="A1:N11"/>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416</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93.2</v>
      </c>
      <c r="C3" s="350">
        <v>95.5</v>
      </c>
      <c r="D3" s="350">
        <v>95.9</v>
      </c>
      <c r="E3" s="350">
        <v>93.1</v>
      </c>
      <c r="F3" s="350">
        <v>97</v>
      </c>
      <c r="G3" s="350">
        <v>96.1</v>
      </c>
      <c r="H3" s="350">
        <v>96.7</v>
      </c>
      <c r="I3" s="350">
        <v>95.6</v>
      </c>
      <c r="J3" s="350">
        <v>96.4</v>
      </c>
      <c r="K3" s="350">
        <v>96.3</v>
      </c>
    </row>
    <row r="4" spans="1:11" ht="20.100000000000001" customHeight="1" thickBot="1" x14ac:dyDescent="0.3">
      <c r="A4" s="349" t="s">
        <v>176</v>
      </c>
      <c r="B4" s="350">
        <v>95.1</v>
      </c>
      <c r="C4" s="350">
        <v>96.6</v>
      </c>
      <c r="D4" s="350">
        <v>96.5</v>
      </c>
      <c r="E4" s="350">
        <v>96.8</v>
      </c>
      <c r="F4" s="350">
        <v>97.2</v>
      </c>
      <c r="G4" s="350">
        <v>97.2</v>
      </c>
      <c r="H4" s="350">
        <v>97.5</v>
      </c>
      <c r="I4" s="350">
        <v>97.4</v>
      </c>
      <c r="J4" s="350">
        <v>97.4</v>
      </c>
      <c r="K4" s="350">
        <v>97.9</v>
      </c>
    </row>
    <row r="5" spans="1:11" ht="20.100000000000001" customHeight="1" thickBot="1" x14ac:dyDescent="0.3">
      <c r="A5" s="349" t="s">
        <v>177</v>
      </c>
      <c r="B5" s="350">
        <v>95.5</v>
      </c>
      <c r="C5" s="350">
        <v>97.7</v>
      </c>
      <c r="D5" s="350">
        <v>97.6</v>
      </c>
      <c r="E5" s="350">
        <v>97</v>
      </c>
      <c r="F5" s="350">
        <v>96.9</v>
      </c>
      <c r="G5" s="350">
        <v>97.7</v>
      </c>
      <c r="H5" s="350">
        <v>96.2</v>
      </c>
      <c r="I5" s="350">
        <v>97</v>
      </c>
      <c r="J5" s="350">
        <v>96.6</v>
      </c>
      <c r="K5" s="350">
        <v>96.4</v>
      </c>
    </row>
    <row r="6" spans="1:11" ht="20.100000000000001" customHeight="1" thickBot="1" x14ac:dyDescent="0.3">
      <c r="A6" s="349" t="s">
        <v>178</v>
      </c>
      <c r="B6" s="350">
        <v>91.8</v>
      </c>
      <c r="C6" s="350">
        <v>95.7</v>
      </c>
      <c r="D6" s="350">
        <v>94.2</v>
      </c>
      <c r="E6" s="350">
        <v>95.7</v>
      </c>
      <c r="F6" s="350">
        <v>96.1</v>
      </c>
      <c r="G6" s="350">
        <v>97</v>
      </c>
      <c r="H6" s="350">
        <v>96.2</v>
      </c>
      <c r="I6" s="350">
        <v>98.3</v>
      </c>
      <c r="J6" s="350">
        <v>95.9</v>
      </c>
      <c r="K6" s="350">
        <v>97.6</v>
      </c>
    </row>
    <row r="7" spans="1:11" ht="20.100000000000001" customHeight="1" thickBot="1" x14ac:dyDescent="0.3">
      <c r="A7" s="356" t="s">
        <v>179</v>
      </c>
      <c r="B7" s="357">
        <v>94.9</v>
      </c>
      <c r="C7" s="357">
        <v>96.6</v>
      </c>
      <c r="D7" s="357">
        <v>96.4</v>
      </c>
      <c r="E7" s="357">
        <v>96.6</v>
      </c>
      <c r="F7" s="357">
        <v>97.1</v>
      </c>
      <c r="G7" s="357">
        <v>97.2</v>
      </c>
      <c r="H7" s="357">
        <v>97.3</v>
      </c>
      <c r="I7" s="357">
        <v>97.3</v>
      </c>
      <c r="J7" s="357">
        <v>97.2</v>
      </c>
      <c r="K7" s="357">
        <v>97.7</v>
      </c>
    </row>
    <row r="8" spans="1:11" ht="16.5" x14ac:dyDescent="0.3">
      <c r="A8" s="262"/>
      <c r="B8" s="262"/>
      <c r="C8" s="262"/>
      <c r="D8" s="262"/>
      <c r="I8" s="400" t="s">
        <v>470</v>
      </c>
      <c r="J8" s="400"/>
      <c r="K8" s="400"/>
    </row>
    <row r="9" spans="1:11" x14ac:dyDescent="0.25">
      <c r="A9" s="262"/>
      <c r="B9" s="262"/>
      <c r="C9" s="262"/>
      <c r="D9" s="262"/>
    </row>
    <row r="10" spans="1:11" x14ac:dyDescent="0.25">
      <c r="A10" s="262"/>
      <c r="B10" s="262"/>
      <c r="C10" s="262"/>
      <c r="D10" s="262"/>
    </row>
    <row r="11" spans="1:11" x14ac:dyDescent="0.25">
      <c r="A11" s="262"/>
      <c r="B11" s="262"/>
      <c r="C11" s="262"/>
      <c r="D11" s="262"/>
    </row>
  </sheetData>
  <mergeCells count="2">
    <mergeCell ref="A1:K1"/>
    <mergeCell ref="I8:K8"/>
  </mergeCells>
  <hyperlinks>
    <hyperlink ref="I8" location="Content!A1" display="Back to Content Page" xr:uid="{20AD969D-F58D-4994-BC2E-3BD720FB20E9}"/>
    <hyperlink ref="I8:K8" location="Contents!A1" display="Back to Contents Page" xr:uid="{29A48BE4-B91A-47FC-ADEB-7C0817F66DFE}"/>
  </hyperlinks>
  <printOptions horizontalCentered="1" verticalCentered="1"/>
  <pageMargins left="0" right="0" top="0" bottom="0" header="0" footer="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showGridLines="0" zoomScale="85" zoomScaleNormal="85" zoomScaleSheetLayoutView="90" workbookViewId="0">
      <selection sqref="A1:I1"/>
    </sheetView>
  </sheetViews>
  <sheetFormatPr defaultColWidth="9.140625" defaultRowHeight="12.75" x14ac:dyDescent="0.2"/>
  <cols>
    <col min="1" max="1" width="25.7109375" style="36" customWidth="1"/>
    <col min="2" max="9" width="12.5703125" style="36" customWidth="1"/>
    <col min="10" max="10" width="8.5703125" style="36" customWidth="1"/>
    <col min="11" max="11" width="9.140625" style="36"/>
    <col min="12" max="12" width="7.85546875" style="36" customWidth="1"/>
    <col min="13" max="16384" width="9.140625" style="36"/>
  </cols>
  <sheetData>
    <row r="1" spans="1:9" ht="20.100000000000001" customHeight="1" thickBot="1" x14ac:dyDescent="0.25">
      <c r="A1" s="398" t="s">
        <v>234</v>
      </c>
      <c r="B1" s="398"/>
      <c r="C1" s="398"/>
      <c r="D1" s="398"/>
      <c r="E1" s="398"/>
      <c r="F1" s="398"/>
      <c r="G1" s="398"/>
      <c r="H1" s="398"/>
      <c r="I1" s="398"/>
    </row>
    <row r="2" spans="1:9" ht="20.100000000000001" customHeight="1" x14ac:dyDescent="0.2">
      <c r="A2" s="404" t="s">
        <v>14</v>
      </c>
      <c r="B2" s="404" t="s">
        <v>15</v>
      </c>
      <c r="C2" s="404"/>
      <c r="D2" s="404" t="s">
        <v>16</v>
      </c>
      <c r="E2" s="404"/>
      <c r="F2" s="404" t="s">
        <v>17</v>
      </c>
      <c r="G2" s="404"/>
      <c r="H2" s="404" t="s">
        <v>3</v>
      </c>
      <c r="I2" s="404"/>
    </row>
    <row r="3" spans="1:9" ht="20.100000000000001" customHeight="1" thickBot="1" x14ac:dyDescent="0.25">
      <c r="A3" s="406"/>
      <c r="B3" s="242" t="s">
        <v>3</v>
      </c>
      <c r="C3" s="242" t="s">
        <v>10</v>
      </c>
      <c r="D3" s="242" t="s">
        <v>3</v>
      </c>
      <c r="E3" s="242" t="s">
        <v>10</v>
      </c>
      <c r="F3" s="242" t="s">
        <v>3</v>
      </c>
      <c r="G3" s="242" t="s">
        <v>10</v>
      </c>
      <c r="H3" s="242" t="s">
        <v>3</v>
      </c>
      <c r="I3" s="242" t="s">
        <v>10</v>
      </c>
    </row>
    <row r="4" spans="1:9" ht="20.100000000000001" customHeight="1" thickBot="1" x14ac:dyDescent="0.25">
      <c r="A4" s="405" t="s">
        <v>3</v>
      </c>
      <c r="B4" s="405"/>
      <c r="C4" s="405"/>
      <c r="D4" s="405"/>
      <c r="E4" s="405"/>
      <c r="F4" s="405"/>
      <c r="G4" s="405"/>
      <c r="H4" s="405"/>
      <c r="I4" s="405"/>
    </row>
    <row r="5" spans="1:9" ht="20.100000000000001" customHeight="1" thickBot="1" x14ac:dyDescent="0.25">
      <c r="A5" s="298" t="s">
        <v>3</v>
      </c>
      <c r="B5" s="299">
        <v>30396</v>
      </c>
      <c r="C5" s="299">
        <v>21752</v>
      </c>
      <c r="D5" s="300">
        <v>639</v>
      </c>
      <c r="E5" s="300">
        <v>375</v>
      </c>
      <c r="F5" s="300">
        <v>347</v>
      </c>
      <c r="G5" s="300">
        <v>200</v>
      </c>
      <c r="H5" s="299">
        <v>31382</v>
      </c>
      <c r="I5" s="299">
        <v>22327</v>
      </c>
    </row>
    <row r="6" spans="1:9" ht="20.100000000000001" customHeight="1" thickBot="1" x14ac:dyDescent="0.25">
      <c r="A6" s="405" t="s">
        <v>1</v>
      </c>
      <c r="B6" s="405"/>
      <c r="C6" s="405"/>
      <c r="D6" s="405"/>
      <c r="E6" s="405"/>
      <c r="F6" s="405"/>
      <c r="G6" s="405"/>
      <c r="H6" s="405"/>
      <c r="I6" s="405"/>
    </row>
    <row r="7" spans="1:9" ht="20.100000000000001" customHeight="1" thickBot="1" x14ac:dyDescent="0.25">
      <c r="A7" s="298" t="s">
        <v>3</v>
      </c>
      <c r="B7" s="299">
        <v>15637</v>
      </c>
      <c r="C7" s="299">
        <v>12605</v>
      </c>
      <c r="D7" s="300">
        <v>311</v>
      </c>
      <c r="E7" s="300">
        <v>218</v>
      </c>
      <c r="F7" s="300">
        <v>185</v>
      </c>
      <c r="G7" s="300">
        <v>127</v>
      </c>
      <c r="H7" s="299">
        <v>16133</v>
      </c>
      <c r="I7" s="299">
        <v>12950</v>
      </c>
    </row>
    <row r="8" spans="1:9" ht="20.100000000000001" customHeight="1" thickBot="1" x14ac:dyDescent="0.25">
      <c r="A8" s="301" t="s">
        <v>4</v>
      </c>
      <c r="B8" s="296">
        <v>11478</v>
      </c>
      <c r="C8" s="296">
        <v>9151</v>
      </c>
      <c r="D8" s="297">
        <v>227</v>
      </c>
      <c r="E8" s="297">
        <v>156</v>
      </c>
      <c r="F8" s="297">
        <v>141</v>
      </c>
      <c r="G8" s="297">
        <v>91</v>
      </c>
      <c r="H8" s="296">
        <v>11846</v>
      </c>
      <c r="I8" s="296">
        <v>9398</v>
      </c>
    </row>
    <row r="9" spans="1:9" ht="20.100000000000001" customHeight="1" thickBot="1" x14ac:dyDescent="0.25">
      <c r="A9" s="301" t="s">
        <v>5</v>
      </c>
      <c r="B9" s="296">
        <v>4159</v>
      </c>
      <c r="C9" s="296">
        <v>3454</v>
      </c>
      <c r="D9" s="297">
        <v>84</v>
      </c>
      <c r="E9" s="297">
        <v>62</v>
      </c>
      <c r="F9" s="297">
        <v>44</v>
      </c>
      <c r="G9" s="297">
        <v>36</v>
      </c>
      <c r="H9" s="296">
        <v>4287</v>
      </c>
      <c r="I9" s="296">
        <v>3552</v>
      </c>
    </row>
    <row r="10" spans="1:9" ht="20.100000000000001" customHeight="1" thickBot="1" x14ac:dyDescent="0.25">
      <c r="A10" s="405" t="s">
        <v>2</v>
      </c>
      <c r="B10" s="405"/>
      <c r="C10" s="405"/>
      <c r="D10" s="405"/>
      <c r="E10" s="405"/>
      <c r="F10" s="405"/>
      <c r="G10" s="405"/>
      <c r="H10" s="405"/>
      <c r="I10" s="405"/>
    </row>
    <row r="11" spans="1:9" ht="20.100000000000001" customHeight="1" thickBot="1" x14ac:dyDescent="0.25">
      <c r="A11" s="298" t="s">
        <v>3</v>
      </c>
      <c r="B11" s="299">
        <v>12621</v>
      </c>
      <c r="C11" s="299">
        <v>7971</v>
      </c>
      <c r="D11" s="300">
        <v>289</v>
      </c>
      <c r="E11" s="300">
        <v>134</v>
      </c>
      <c r="F11" s="300">
        <v>147</v>
      </c>
      <c r="G11" s="300">
        <v>70</v>
      </c>
      <c r="H11" s="299">
        <v>13057</v>
      </c>
      <c r="I11" s="299">
        <v>8175</v>
      </c>
    </row>
    <row r="12" spans="1:9" ht="20.100000000000001" customHeight="1" thickBot="1" x14ac:dyDescent="0.25">
      <c r="A12" s="301" t="s">
        <v>4</v>
      </c>
      <c r="B12" s="296">
        <v>8304</v>
      </c>
      <c r="C12" s="296">
        <v>5247</v>
      </c>
      <c r="D12" s="297">
        <v>190</v>
      </c>
      <c r="E12" s="297">
        <v>78</v>
      </c>
      <c r="F12" s="297">
        <v>103</v>
      </c>
      <c r="G12" s="297">
        <v>50</v>
      </c>
      <c r="H12" s="296">
        <v>8597</v>
      </c>
      <c r="I12" s="296">
        <v>5375</v>
      </c>
    </row>
    <row r="13" spans="1:9" ht="20.100000000000001" customHeight="1" thickBot="1" x14ac:dyDescent="0.25">
      <c r="A13" s="301" t="s">
        <v>5</v>
      </c>
      <c r="B13" s="296">
        <v>2630</v>
      </c>
      <c r="C13" s="296">
        <v>1714</v>
      </c>
      <c r="D13" s="297">
        <v>61</v>
      </c>
      <c r="E13" s="297">
        <v>34</v>
      </c>
      <c r="F13" s="297">
        <v>31</v>
      </c>
      <c r="G13" s="297">
        <v>14</v>
      </c>
      <c r="H13" s="296">
        <v>2722</v>
      </c>
      <c r="I13" s="296">
        <v>1762</v>
      </c>
    </row>
    <row r="14" spans="1:9" ht="20.100000000000001" customHeight="1" thickBot="1" x14ac:dyDescent="0.25">
      <c r="A14" s="301" t="s">
        <v>6</v>
      </c>
      <c r="B14" s="297">
        <v>977</v>
      </c>
      <c r="C14" s="297">
        <v>640</v>
      </c>
      <c r="D14" s="297">
        <v>23</v>
      </c>
      <c r="E14" s="297">
        <v>16</v>
      </c>
      <c r="F14" s="297">
        <v>5</v>
      </c>
      <c r="G14" s="297">
        <v>3</v>
      </c>
      <c r="H14" s="296">
        <v>1005</v>
      </c>
      <c r="I14" s="297">
        <v>659</v>
      </c>
    </row>
    <row r="15" spans="1:9" ht="20.100000000000001" customHeight="1" thickBot="1" x14ac:dyDescent="0.25">
      <c r="A15" s="301" t="s">
        <v>7</v>
      </c>
      <c r="B15" s="297">
        <v>401</v>
      </c>
      <c r="C15" s="297">
        <v>236</v>
      </c>
      <c r="D15" s="297">
        <v>9</v>
      </c>
      <c r="E15" s="297">
        <v>3</v>
      </c>
      <c r="F15" s="297">
        <v>4</v>
      </c>
      <c r="G15" s="297">
        <v>2</v>
      </c>
      <c r="H15" s="297">
        <v>414</v>
      </c>
      <c r="I15" s="297">
        <v>241</v>
      </c>
    </row>
    <row r="16" spans="1:9" ht="20.100000000000001" customHeight="1" thickBot="1" x14ac:dyDescent="0.25">
      <c r="A16" s="301" t="s">
        <v>8</v>
      </c>
      <c r="B16" s="297">
        <v>309</v>
      </c>
      <c r="C16" s="297">
        <v>134</v>
      </c>
      <c r="D16" s="297">
        <v>6</v>
      </c>
      <c r="E16" s="297">
        <v>3</v>
      </c>
      <c r="F16" s="297">
        <v>4</v>
      </c>
      <c r="G16" s="297">
        <v>1</v>
      </c>
      <c r="H16" s="297">
        <v>319</v>
      </c>
      <c r="I16" s="297">
        <v>138</v>
      </c>
    </row>
    <row r="17" spans="1:9" ht="20.100000000000001" customHeight="1" thickBot="1" x14ac:dyDescent="0.25">
      <c r="A17" s="405" t="s">
        <v>82</v>
      </c>
      <c r="B17" s="405"/>
      <c r="C17" s="405"/>
      <c r="D17" s="405"/>
      <c r="E17" s="405"/>
      <c r="F17" s="405"/>
      <c r="G17" s="405"/>
      <c r="H17" s="405"/>
      <c r="I17" s="405"/>
    </row>
    <row r="18" spans="1:9" ht="20.100000000000001" customHeight="1" thickBot="1" x14ac:dyDescent="0.25">
      <c r="A18" s="298" t="s">
        <v>3</v>
      </c>
      <c r="B18" s="299">
        <v>2138</v>
      </c>
      <c r="C18" s="299">
        <v>1176</v>
      </c>
      <c r="D18" s="300">
        <v>39</v>
      </c>
      <c r="E18" s="300">
        <v>23</v>
      </c>
      <c r="F18" s="300">
        <v>15</v>
      </c>
      <c r="G18" s="300">
        <v>3</v>
      </c>
      <c r="H18" s="299">
        <v>2192</v>
      </c>
      <c r="I18" s="299">
        <v>1202</v>
      </c>
    </row>
    <row r="19" spans="1:9" ht="20.100000000000001" customHeight="1" thickBot="1" x14ac:dyDescent="0.25">
      <c r="A19" s="301" t="s">
        <v>4</v>
      </c>
      <c r="B19" s="296">
        <v>1104</v>
      </c>
      <c r="C19" s="297">
        <v>617</v>
      </c>
      <c r="D19" s="297">
        <v>19</v>
      </c>
      <c r="E19" s="297">
        <v>10</v>
      </c>
      <c r="F19" s="297">
        <v>9</v>
      </c>
      <c r="G19" s="297">
        <v>1</v>
      </c>
      <c r="H19" s="296">
        <v>1132</v>
      </c>
      <c r="I19" s="297">
        <v>628</v>
      </c>
    </row>
    <row r="20" spans="1:9" ht="20.100000000000001" customHeight="1" thickBot="1" x14ac:dyDescent="0.25">
      <c r="A20" s="301" t="s">
        <v>5</v>
      </c>
      <c r="B20" s="297">
        <v>474</v>
      </c>
      <c r="C20" s="297">
        <v>261</v>
      </c>
      <c r="D20" s="297">
        <v>9</v>
      </c>
      <c r="E20" s="297">
        <v>6</v>
      </c>
      <c r="F20" s="297">
        <v>4</v>
      </c>
      <c r="G20" s="297">
        <v>2</v>
      </c>
      <c r="H20" s="297">
        <v>487</v>
      </c>
      <c r="I20" s="297">
        <v>269</v>
      </c>
    </row>
    <row r="21" spans="1:9" ht="20.100000000000001" customHeight="1" x14ac:dyDescent="0.2">
      <c r="A21" s="301" t="s">
        <v>6</v>
      </c>
      <c r="B21" s="297">
        <v>560</v>
      </c>
      <c r="C21" s="297">
        <v>298</v>
      </c>
      <c r="D21" s="297">
        <v>11</v>
      </c>
      <c r="E21" s="297">
        <v>7</v>
      </c>
      <c r="F21" s="297">
        <v>2</v>
      </c>
      <c r="G21" s="297">
        <v>0</v>
      </c>
      <c r="H21" s="297">
        <v>573</v>
      </c>
      <c r="I21" s="297">
        <v>305</v>
      </c>
    </row>
    <row r="22" spans="1:9" ht="30" customHeight="1" x14ac:dyDescent="0.2">
      <c r="A22" s="401" t="s">
        <v>235</v>
      </c>
      <c r="B22" s="401"/>
      <c r="C22" s="401"/>
      <c r="D22" s="401"/>
      <c r="E22" s="401"/>
      <c r="F22" s="401"/>
      <c r="G22" s="401"/>
      <c r="H22" s="401"/>
      <c r="I22" s="401"/>
    </row>
    <row r="23" spans="1:9" ht="15" customHeight="1" x14ac:dyDescent="0.2">
      <c r="A23" s="401" t="s">
        <v>236</v>
      </c>
      <c r="B23" s="401"/>
      <c r="C23" s="401"/>
      <c r="D23" s="401"/>
      <c r="E23" s="401"/>
      <c r="F23" s="401"/>
      <c r="G23" s="401"/>
      <c r="H23" s="401"/>
      <c r="I23" s="401"/>
    </row>
    <row r="24" spans="1:9" ht="15" customHeight="1" thickBot="1" x14ac:dyDescent="0.25">
      <c r="A24" s="399" t="s">
        <v>237</v>
      </c>
      <c r="B24" s="399"/>
      <c r="C24" s="399"/>
      <c r="D24" s="399"/>
      <c r="E24" s="399"/>
      <c r="F24" s="399"/>
      <c r="G24" s="399"/>
      <c r="H24" s="399"/>
      <c r="I24" s="399"/>
    </row>
    <row r="25" spans="1:9" ht="16.5" x14ac:dyDescent="0.3">
      <c r="G25" s="400" t="s">
        <v>470</v>
      </c>
      <c r="H25" s="400"/>
      <c r="I25" s="400"/>
    </row>
  </sheetData>
  <customSheetViews>
    <customSheetView guid="{81E5D7E7-16ED-4014-84DC-4F821D3604F8}" showPageBreaks="1" showGridLines="0" printArea="1" view="pageBreakPreview">
      <selection activeCell="A22" sqref="A22:J22"/>
      <pageMargins left="0" right="0" top="0" bottom="0" header="0" footer="0"/>
      <headerFooter alignWithMargins="0"/>
    </customSheetView>
  </customSheetViews>
  <mergeCells count="14">
    <mergeCell ref="G25:I25"/>
    <mergeCell ref="A22:I22"/>
    <mergeCell ref="A23:I23"/>
    <mergeCell ref="A24:I24"/>
    <mergeCell ref="A2:A3"/>
    <mergeCell ref="B2:C2"/>
    <mergeCell ref="D2:E2"/>
    <mergeCell ref="F2:G2"/>
    <mergeCell ref="A17:I17"/>
    <mergeCell ref="A1:I1"/>
    <mergeCell ref="H2:I2"/>
    <mergeCell ref="A4:I4"/>
    <mergeCell ref="A6:I6"/>
    <mergeCell ref="A10:I10"/>
  </mergeCells>
  <hyperlinks>
    <hyperlink ref="G25" location="Content!A1" display="Back to Content Page" xr:uid="{CC99EC35-FEA9-4AAB-BF1C-8D06ED8E5173}"/>
    <hyperlink ref="G25:I25" location="Contents!A1" display="Back to Contents Page" xr:uid="{112D6761-25B1-4134-B688-664A059BF273}"/>
  </hyperlinks>
  <printOptions horizontalCentered="1"/>
  <pageMargins left="0.25" right="0.25" top="1" bottom="0.5" header="0.25" footer="0.25"/>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C98D1-4451-4BC6-B7F5-F3899C368C14}">
  <dimension ref="A1:N13"/>
  <sheetViews>
    <sheetView showGridLines="0" zoomScale="85" zoomScaleNormal="85" zoomScaleSheetLayoutView="100" workbookViewId="0">
      <selection sqref="A1:K1"/>
    </sheetView>
  </sheetViews>
  <sheetFormatPr defaultColWidth="9.140625" defaultRowHeight="15.75" x14ac:dyDescent="0.25"/>
  <cols>
    <col min="1" max="1" width="20.7109375" style="260" customWidth="1"/>
    <col min="2" max="11" width="10.7109375" style="260" customWidth="1"/>
    <col min="12" max="14" width="9.140625" style="260" customWidth="1"/>
    <col min="15" max="16" width="9.140625" style="255" customWidth="1"/>
    <col min="17" max="16384" width="9.140625" style="255"/>
  </cols>
  <sheetData>
    <row r="1" spans="1:11" ht="20.100000000000001" customHeight="1" thickBot="1" x14ac:dyDescent="0.3">
      <c r="A1" s="398" t="s">
        <v>417</v>
      </c>
      <c r="B1" s="398"/>
      <c r="C1" s="398"/>
      <c r="D1" s="398"/>
      <c r="E1" s="398"/>
      <c r="F1" s="398"/>
      <c r="G1" s="398"/>
      <c r="H1" s="398"/>
      <c r="I1" s="398"/>
      <c r="J1" s="398"/>
      <c r="K1" s="398"/>
    </row>
    <row r="2" spans="1:11" ht="20.100000000000001" customHeight="1" thickBot="1" x14ac:dyDescent="0.35">
      <c r="A2" s="336" t="s">
        <v>81</v>
      </c>
      <c r="B2" s="337">
        <v>2014</v>
      </c>
      <c r="C2" s="337">
        <v>2015</v>
      </c>
      <c r="D2" s="337">
        <v>2016</v>
      </c>
      <c r="E2" s="337">
        <v>2017</v>
      </c>
      <c r="F2" s="337">
        <v>2018</v>
      </c>
      <c r="G2" s="337">
        <v>2019</v>
      </c>
      <c r="H2" s="337">
        <v>2020</v>
      </c>
      <c r="I2" s="337">
        <v>2021</v>
      </c>
      <c r="J2" s="337">
        <v>2022</v>
      </c>
      <c r="K2" s="337">
        <v>2023</v>
      </c>
    </row>
    <row r="3" spans="1:11" ht="20.100000000000001" customHeight="1" thickBot="1" x14ac:dyDescent="0.3">
      <c r="A3" s="349" t="s">
        <v>175</v>
      </c>
      <c r="B3" s="350">
        <v>95.7</v>
      </c>
      <c r="C3" s="350">
        <v>98.4</v>
      </c>
      <c r="D3" s="350">
        <v>98.1</v>
      </c>
      <c r="E3" s="350">
        <v>97.7</v>
      </c>
      <c r="F3" s="350">
        <v>97.4</v>
      </c>
      <c r="G3" s="350">
        <v>98.2</v>
      </c>
      <c r="H3" s="350">
        <v>96.6</v>
      </c>
      <c r="I3" s="350">
        <v>97.6</v>
      </c>
      <c r="J3" s="350">
        <v>97</v>
      </c>
      <c r="K3" s="350">
        <v>97.5</v>
      </c>
    </row>
    <row r="4" spans="1:11" ht="20.100000000000001" customHeight="1" thickBot="1" x14ac:dyDescent="0.3">
      <c r="A4" s="349" t="s">
        <v>176</v>
      </c>
      <c r="B4" s="350">
        <v>94.8</v>
      </c>
      <c r="C4" s="350">
        <v>95.4</v>
      </c>
      <c r="D4" s="350">
        <v>94.9</v>
      </c>
      <c r="E4" s="350">
        <v>95</v>
      </c>
      <c r="F4" s="350">
        <v>95.3</v>
      </c>
      <c r="G4" s="350">
        <v>95.7</v>
      </c>
      <c r="H4" s="350">
        <v>95.4</v>
      </c>
      <c r="I4" s="350">
        <v>95.4</v>
      </c>
      <c r="J4" s="350">
        <v>95.2</v>
      </c>
      <c r="K4" s="350">
        <v>95.3</v>
      </c>
    </row>
    <row r="5" spans="1:11" ht="20.100000000000001" customHeight="1" thickBot="1" x14ac:dyDescent="0.3">
      <c r="A5" s="349" t="s">
        <v>177</v>
      </c>
      <c r="B5" s="350">
        <v>95.4</v>
      </c>
      <c r="C5" s="350">
        <v>92.4</v>
      </c>
      <c r="D5" s="350">
        <v>93.8</v>
      </c>
      <c r="E5" s="350">
        <v>93</v>
      </c>
      <c r="F5" s="350">
        <v>93.7</v>
      </c>
      <c r="G5" s="350">
        <v>93.6</v>
      </c>
      <c r="H5" s="350">
        <v>94.1</v>
      </c>
      <c r="I5" s="350">
        <v>93.3</v>
      </c>
      <c r="J5" s="350">
        <v>95</v>
      </c>
      <c r="K5" s="350">
        <v>95.9</v>
      </c>
    </row>
    <row r="6" spans="1:11" ht="20.100000000000001" customHeight="1" thickBot="1" x14ac:dyDescent="0.3">
      <c r="A6" s="349" t="s">
        <v>178</v>
      </c>
      <c r="B6" s="350">
        <v>80.3</v>
      </c>
      <c r="C6" s="350">
        <v>87.2</v>
      </c>
      <c r="D6" s="350">
        <v>86.7</v>
      </c>
      <c r="E6" s="350">
        <v>91.7</v>
      </c>
      <c r="F6" s="350">
        <v>84.3</v>
      </c>
      <c r="G6" s="350">
        <v>87.6</v>
      </c>
      <c r="H6" s="350">
        <v>91.4</v>
      </c>
      <c r="I6" s="350">
        <v>89.7</v>
      </c>
      <c r="J6" s="350">
        <v>91.4</v>
      </c>
      <c r="K6" s="350">
        <v>91.2</v>
      </c>
    </row>
    <row r="7" spans="1:11" ht="20.100000000000001" customHeight="1" thickBot="1" x14ac:dyDescent="0.3">
      <c r="A7" s="356" t="s">
        <v>179</v>
      </c>
      <c r="B7" s="357">
        <v>94.7</v>
      </c>
      <c r="C7" s="357">
        <v>95.3</v>
      </c>
      <c r="D7" s="357">
        <v>94.9</v>
      </c>
      <c r="E7" s="357">
        <v>94.9</v>
      </c>
      <c r="F7" s="357">
        <v>95</v>
      </c>
      <c r="G7" s="357">
        <v>95.5</v>
      </c>
      <c r="H7" s="357">
        <v>95.2</v>
      </c>
      <c r="I7" s="357">
        <v>95.2</v>
      </c>
      <c r="J7" s="357">
        <v>95.1</v>
      </c>
      <c r="K7" s="357">
        <v>95.3</v>
      </c>
    </row>
    <row r="8" spans="1:11" ht="16.5" x14ac:dyDescent="0.3">
      <c r="A8" s="262"/>
      <c r="B8" s="262"/>
      <c r="C8" s="262"/>
      <c r="D8" s="262"/>
      <c r="I8" s="400" t="s">
        <v>470</v>
      </c>
      <c r="J8" s="400"/>
      <c r="K8" s="400"/>
    </row>
    <row r="9" spans="1:11" x14ac:dyDescent="0.25">
      <c r="A9" s="262"/>
      <c r="B9" s="262"/>
      <c r="C9" s="262"/>
      <c r="D9" s="262"/>
    </row>
    <row r="10" spans="1:11" x14ac:dyDescent="0.25">
      <c r="A10" s="262"/>
      <c r="B10" s="262"/>
      <c r="C10" s="262"/>
      <c r="D10" s="262"/>
    </row>
    <row r="11" spans="1:11" x14ac:dyDescent="0.25">
      <c r="A11" s="262"/>
      <c r="B11" s="262"/>
      <c r="C11" s="262"/>
      <c r="D11" s="262"/>
    </row>
    <row r="12" spans="1:11" x14ac:dyDescent="0.25">
      <c r="A12" s="262"/>
      <c r="B12" s="262"/>
      <c r="C12" s="262"/>
      <c r="D12" s="262"/>
    </row>
    <row r="13" spans="1:11" x14ac:dyDescent="0.25">
      <c r="A13" s="262"/>
      <c r="B13" s="262"/>
      <c r="C13" s="262"/>
      <c r="D13" s="262"/>
    </row>
  </sheetData>
  <mergeCells count="2">
    <mergeCell ref="A1:K1"/>
    <mergeCell ref="I8:K8"/>
  </mergeCells>
  <hyperlinks>
    <hyperlink ref="I8" location="Content!A1" display="Back to Content Page" xr:uid="{404FFE11-270F-45B9-A2CE-F450394E7CAF}"/>
    <hyperlink ref="I8:K8" location="Contents!A1" display="Back to Contents Page" xr:uid="{255E7192-39D2-4075-B6E3-EBBC37BE750E}"/>
  </hyperlinks>
  <printOptions horizontalCentered="1" verticalCentered="1"/>
  <pageMargins left="0" right="0" top="0" bottom="0"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7"/>
  <sheetViews>
    <sheetView showGridLines="0" zoomScale="85" zoomScaleNormal="85" zoomScaleSheetLayoutView="100" workbookViewId="0">
      <selection sqref="A1:D1"/>
    </sheetView>
  </sheetViews>
  <sheetFormatPr defaultColWidth="9.140625" defaultRowHeight="12.75" x14ac:dyDescent="0.2"/>
  <cols>
    <col min="1" max="1" width="18.28515625" style="14" customWidth="1"/>
    <col min="2" max="3" width="25.5703125" style="14" customWidth="1"/>
    <col min="4" max="4" width="25.5703125" style="15" customWidth="1"/>
    <col min="5" max="16384" width="9.140625" style="14"/>
  </cols>
  <sheetData>
    <row r="1" spans="1:4" ht="20.100000000000001" customHeight="1" thickBot="1" x14ac:dyDescent="0.25">
      <c r="A1" s="398" t="s">
        <v>238</v>
      </c>
      <c r="B1" s="398"/>
      <c r="C1" s="398"/>
      <c r="D1" s="398"/>
    </row>
    <row r="2" spans="1:4" ht="20.100000000000001" customHeight="1" thickBot="1" x14ac:dyDescent="0.25">
      <c r="A2" s="242" t="s">
        <v>30</v>
      </c>
      <c r="B2" s="302" t="s">
        <v>38</v>
      </c>
      <c r="C2" s="302" t="s">
        <v>19</v>
      </c>
      <c r="D2" s="302" t="s">
        <v>239</v>
      </c>
    </row>
    <row r="3" spans="1:4" ht="20.100000000000001" customHeight="1" thickBot="1" x14ac:dyDescent="0.25">
      <c r="A3" s="405" t="s">
        <v>3</v>
      </c>
      <c r="B3" s="405"/>
      <c r="C3" s="405"/>
      <c r="D3" s="405"/>
    </row>
    <row r="4" spans="1:4" ht="20.100000000000001" customHeight="1" thickBot="1" x14ac:dyDescent="0.25">
      <c r="A4" s="298" t="s">
        <v>3</v>
      </c>
      <c r="B4" s="299">
        <v>422342</v>
      </c>
      <c r="C4" s="299">
        <v>13062</v>
      </c>
      <c r="D4" s="352">
        <v>32.299999999999997</v>
      </c>
    </row>
    <row r="5" spans="1:4" ht="20.100000000000001" customHeight="1" thickBot="1" x14ac:dyDescent="0.25">
      <c r="A5" s="405" t="s">
        <v>1</v>
      </c>
      <c r="B5" s="405"/>
      <c r="C5" s="405"/>
      <c r="D5" s="405"/>
    </row>
    <row r="6" spans="1:4" ht="20.100000000000001" customHeight="1" thickBot="1" x14ac:dyDescent="0.25">
      <c r="A6" s="298" t="s">
        <v>3</v>
      </c>
      <c r="B6" s="299">
        <v>237762</v>
      </c>
      <c r="C6" s="299">
        <v>7080</v>
      </c>
      <c r="D6" s="352">
        <v>33.6</v>
      </c>
    </row>
    <row r="7" spans="1:4" ht="20.100000000000001" customHeight="1" thickBot="1" x14ac:dyDescent="0.25">
      <c r="A7" s="301" t="s">
        <v>240</v>
      </c>
      <c r="B7" s="296">
        <v>39372</v>
      </c>
      <c r="C7" s="296">
        <v>1335</v>
      </c>
      <c r="D7" s="350">
        <v>29.5</v>
      </c>
    </row>
    <row r="8" spans="1:4" ht="20.100000000000001" customHeight="1" thickBot="1" x14ac:dyDescent="0.25">
      <c r="A8" s="301" t="s">
        <v>241</v>
      </c>
      <c r="B8" s="296">
        <v>40096</v>
      </c>
      <c r="C8" s="296">
        <v>1359</v>
      </c>
      <c r="D8" s="350">
        <v>29.5</v>
      </c>
    </row>
    <row r="9" spans="1:4" ht="20.100000000000001" customHeight="1" thickBot="1" x14ac:dyDescent="0.25">
      <c r="A9" s="301" t="s">
        <v>242</v>
      </c>
      <c r="B9" s="296">
        <v>40743</v>
      </c>
      <c r="C9" s="296">
        <v>1100</v>
      </c>
      <c r="D9" s="350">
        <v>37</v>
      </c>
    </row>
    <row r="10" spans="1:4" ht="20.100000000000001" customHeight="1" thickBot="1" x14ac:dyDescent="0.25">
      <c r="A10" s="301" t="s">
        <v>243</v>
      </c>
      <c r="B10" s="296">
        <v>38197</v>
      </c>
      <c r="C10" s="296">
        <v>1057</v>
      </c>
      <c r="D10" s="350">
        <v>36.1</v>
      </c>
    </row>
    <row r="11" spans="1:4" ht="20.100000000000001" customHeight="1" thickBot="1" x14ac:dyDescent="0.25">
      <c r="A11" s="301" t="s">
        <v>244</v>
      </c>
      <c r="B11" s="296">
        <v>41071</v>
      </c>
      <c r="C11" s="296">
        <v>1139</v>
      </c>
      <c r="D11" s="350">
        <v>36.1</v>
      </c>
    </row>
    <row r="12" spans="1:4" ht="20.100000000000001" customHeight="1" thickBot="1" x14ac:dyDescent="0.25">
      <c r="A12" s="301" t="s">
        <v>245</v>
      </c>
      <c r="B12" s="296">
        <v>38283</v>
      </c>
      <c r="C12" s="296">
        <v>1090</v>
      </c>
      <c r="D12" s="350">
        <v>35.1</v>
      </c>
    </row>
    <row r="13" spans="1:4" ht="20.100000000000001" customHeight="1" thickBot="1" x14ac:dyDescent="0.25">
      <c r="A13" s="405" t="s">
        <v>2</v>
      </c>
      <c r="B13" s="405"/>
      <c r="C13" s="405"/>
      <c r="D13" s="405"/>
    </row>
    <row r="14" spans="1:4" ht="20.100000000000001" customHeight="1" thickBot="1" x14ac:dyDescent="0.25">
      <c r="A14" s="298" t="s">
        <v>3</v>
      </c>
      <c r="B14" s="299">
        <v>159457</v>
      </c>
      <c r="C14" s="299">
        <v>4894</v>
      </c>
      <c r="D14" s="352">
        <v>32.6</v>
      </c>
    </row>
    <row r="15" spans="1:4" ht="20.100000000000001" customHeight="1" thickBot="1" x14ac:dyDescent="0.25">
      <c r="A15" s="301" t="s">
        <v>246</v>
      </c>
      <c r="B15" s="296">
        <v>37208</v>
      </c>
      <c r="C15" s="296">
        <v>1132</v>
      </c>
      <c r="D15" s="350">
        <v>32.9</v>
      </c>
    </row>
    <row r="16" spans="1:4" ht="20.100000000000001" customHeight="1" thickBot="1" x14ac:dyDescent="0.25">
      <c r="A16" s="301" t="s">
        <v>247</v>
      </c>
      <c r="B16" s="296">
        <v>39375</v>
      </c>
      <c r="C16" s="296">
        <v>1159</v>
      </c>
      <c r="D16" s="350">
        <v>34</v>
      </c>
    </row>
    <row r="17" spans="1:4" ht="20.100000000000001" customHeight="1" thickBot="1" x14ac:dyDescent="0.25">
      <c r="A17" s="301" t="s">
        <v>248</v>
      </c>
      <c r="B17" s="296">
        <v>40508</v>
      </c>
      <c r="C17" s="296">
        <v>1207</v>
      </c>
      <c r="D17" s="350">
        <v>33.6</v>
      </c>
    </row>
    <row r="18" spans="1:4" ht="20.100000000000001" customHeight="1" thickBot="1" x14ac:dyDescent="0.25">
      <c r="A18" s="301" t="s">
        <v>249</v>
      </c>
      <c r="B18" s="296">
        <v>39686</v>
      </c>
      <c r="C18" s="296">
        <v>1231</v>
      </c>
      <c r="D18" s="350">
        <v>32.200000000000003</v>
      </c>
    </row>
    <row r="19" spans="1:4" ht="20.100000000000001" customHeight="1" thickBot="1" x14ac:dyDescent="0.25">
      <c r="A19" s="301" t="s">
        <v>250</v>
      </c>
      <c r="B19" s="296">
        <v>2680</v>
      </c>
      <c r="C19" s="297">
        <v>165</v>
      </c>
      <c r="D19" s="350">
        <v>16.2</v>
      </c>
    </row>
    <row r="20" spans="1:4" ht="20.100000000000001" customHeight="1" thickBot="1" x14ac:dyDescent="0.25">
      <c r="A20" s="405" t="s">
        <v>82</v>
      </c>
      <c r="B20" s="405"/>
      <c r="C20" s="405"/>
      <c r="D20" s="405"/>
    </row>
    <row r="21" spans="1:4" ht="20.100000000000001" customHeight="1" thickBot="1" x14ac:dyDescent="0.25">
      <c r="A21" s="298" t="s">
        <v>3</v>
      </c>
      <c r="B21" s="299">
        <v>25123</v>
      </c>
      <c r="C21" s="299">
        <v>1088</v>
      </c>
      <c r="D21" s="352">
        <v>23.1</v>
      </c>
    </row>
    <row r="22" spans="1:4" ht="20.100000000000001" customHeight="1" thickBot="1" x14ac:dyDescent="0.25">
      <c r="A22" s="301" t="s">
        <v>20</v>
      </c>
      <c r="B22" s="296">
        <v>12765</v>
      </c>
      <c r="C22" s="297">
        <v>550</v>
      </c>
      <c r="D22" s="350">
        <v>23.2</v>
      </c>
    </row>
    <row r="23" spans="1:4" ht="20.100000000000001" customHeight="1" thickBot="1" x14ac:dyDescent="0.25">
      <c r="A23" s="301" t="s">
        <v>21</v>
      </c>
      <c r="B23" s="296">
        <v>12202</v>
      </c>
      <c r="C23" s="297">
        <v>532</v>
      </c>
      <c r="D23" s="350">
        <v>22.9</v>
      </c>
    </row>
    <row r="24" spans="1:4" ht="20.100000000000001" customHeight="1" x14ac:dyDescent="0.2">
      <c r="A24" s="301" t="s">
        <v>22</v>
      </c>
      <c r="B24" s="297">
        <v>156</v>
      </c>
      <c r="C24" s="297">
        <v>6</v>
      </c>
      <c r="D24" s="350">
        <v>26</v>
      </c>
    </row>
    <row r="25" spans="1:4" ht="90" customHeight="1" x14ac:dyDescent="0.2">
      <c r="A25" s="401" t="s">
        <v>251</v>
      </c>
      <c r="B25" s="401"/>
      <c r="C25" s="401"/>
      <c r="D25" s="401"/>
    </row>
    <row r="26" spans="1:4" ht="15" customHeight="1" thickBot="1" x14ac:dyDescent="0.25">
      <c r="A26" s="399" t="s">
        <v>252</v>
      </c>
      <c r="B26" s="399"/>
      <c r="C26" s="399"/>
      <c r="D26" s="399"/>
    </row>
    <row r="27" spans="1:4" ht="16.5" x14ac:dyDescent="0.3">
      <c r="B27" s="400" t="s">
        <v>470</v>
      </c>
      <c r="C27" s="400"/>
      <c r="D27" s="400"/>
    </row>
  </sheetData>
  <customSheetViews>
    <customSheetView guid="{81E5D7E7-16ED-4014-84DC-4F821D3604F8}" showPageBreaks="1" showGridLines="0" printArea="1" view="pageBreakPreview" topLeftCell="A12">
      <selection activeCell="B28" sqref="B28:E28"/>
      <pageMargins left="0" right="0" top="0" bottom="0" header="0" footer="0"/>
      <headerFooter alignWithMargins="0"/>
    </customSheetView>
  </customSheetViews>
  <mergeCells count="8">
    <mergeCell ref="B27:D27"/>
    <mergeCell ref="A1:D1"/>
    <mergeCell ref="A3:D3"/>
    <mergeCell ref="A25:D25"/>
    <mergeCell ref="A26:D26"/>
    <mergeCell ref="A20:D20"/>
    <mergeCell ref="A13:D13"/>
    <mergeCell ref="A5:D5"/>
  </mergeCells>
  <phoneticPr fontId="20" type="noConversion"/>
  <hyperlinks>
    <hyperlink ref="B27" location="Content!A1" display="Back to Content Page" xr:uid="{54CC55E0-D466-4153-B168-4C081256B0FF}"/>
    <hyperlink ref="B27:D27" location="Contents!A1" display="Back to Contents Page" xr:uid="{8D50D35B-E924-4262-99CB-E69ACC852226}"/>
  </hyperlinks>
  <printOptions horizontalCentered="1"/>
  <pageMargins left="0" right="0.25" top="1.6" bottom="0.5" header="0.25" footer="0.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showGridLines="0" zoomScale="85" zoomScaleNormal="85" zoomScaleSheetLayoutView="90" workbookViewId="0">
      <selection sqref="A1:L1"/>
    </sheetView>
  </sheetViews>
  <sheetFormatPr defaultColWidth="9.140625" defaultRowHeight="12" x14ac:dyDescent="0.2"/>
  <cols>
    <col min="1" max="1" width="15.5703125" style="17" customWidth="1"/>
    <col min="2" max="2" width="8.7109375" style="16" customWidth="1"/>
    <col min="3" max="12" width="12.7109375" style="16" customWidth="1"/>
    <col min="13" max="13" width="7.42578125" style="221" bestFit="1" customWidth="1"/>
    <col min="14" max="14" width="6.85546875" style="16" customWidth="1"/>
    <col min="15" max="15" width="8.140625" style="16" customWidth="1"/>
    <col min="16" max="16384" width="9.140625" style="16"/>
  </cols>
  <sheetData>
    <row r="1" spans="1:12" ht="20.100000000000001" customHeight="1" thickBot="1" x14ac:dyDescent="0.25">
      <c r="A1" s="398" t="s">
        <v>257</v>
      </c>
      <c r="B1" s="398"/>
      <c r="C1" s="398"/>
      <c r="D1" s="398"/>
      <c r="E1" s="398"/>
      <c r="F1" s="398"/>
      <c r="G1" s="398"/>
      <c r="H1" s="398"/>
      <c r="I1" s="398"/>
      <c r="J1" s="398"/>
      <c r="K1" s="398"/>
      <c r="L1" s="398"/>
    </row>
    <row r="2" spans="1:12" ht="20.100000000000001" customHeight="1" x14ac:dyDescent="0.3">
      <c r="A2" s="407" t="s">
        <v>30</v>
      </c>
      <c r="B2" s="407" t="s">
        <v>23</v>
      </c>
      <c r="C2" s="407" t="s">
        <v>24</v>
      </c>
      <c r="D2" s="407"/>
      <c r="E2" s="407"/>
      <c r="F2" s="407"/>
      <c r="G2" s="407"/>
      <c r="H2" s="407"/>
      <c r="I2" s="407"/>
      <c r="J2" s="407"/>
      <c r="K2" s="407"/>
      <c r="L2" s="407"/>
    </row>
    <row r="3" spans="1:12" ht="20.100000000000001" customHeight="1" thickBot="1" x14ac:dyDescent="0.35">
      <c r="A3" s="408"/>
      <c r="B3" s="408"/>
      <c r="C3" s="303" t="s">
        <v>258</v>
      </c>
      <c r="D3" s="303">
        <v>7</v>
      </c>
      <c r="E3" s="303">
        <v>8</v>
      </c>
      <c r="F3" s="303">
        <v>9</v>
      </c>
      <c r="G3" s="303">
        <v>10</v>
      </c>
      <c r="H3" s="303">
        <v>11</v>
      </c>
      <c r="I3" s="303">
        <v>12</v>
      </c>
      <c r="J3" s="303">
        <v>13</v>
      </c>
      <c r="K3" s="303" t="s">
        <v>259</v>
      </c>
      <c r="L3" s="303" t="s">
        <v>3</v>
      </c>
    </row>
    <row r="4" spans="1:12" ht="20.100000000000001" customHeight="1" thickBot="1" x14ac:dyDescent="0.25">
      <c r="A4" s="298" t="s">
        <v>3</v>
      </c>
      <c r="B4" s="305" t="s">
        <v>25</v>
      </c>
      <c r="C4" s="299">
        <v>39031</v>
      </c>
      <c r="D4" s="299">
        <v>39949</v>
      </c>
      <c r="E4" s="299">
        <v>40567</v>
      </c>
      <c r="F4" s="299">
        <v>37694</v>
      </c>
      <c r="G4" s="299">
        <v>41020</v>
      </c>
      <c r="H4" s="299">
        <v>37991</v>
      </c>
      <c r="I4" s="299">
        <v>1190</v>
      </c>
      <c r="J4" s="300">
        <v>283</v>
      </c>
      <c r="K4" s="300">
        <v>37</v>
      </c>
      <c r="L4" s="299">
        <v>237762</v>
      </c>
    </row>
    <row r="5" spans="1:12" ht="20.100000000000001" customHeight="1" thickBot="1" x14ac:dyDescent="0.25">
      <c r="A5" s="298"/>
      <c r="B5" s="304" t="s">
        <v>26</v>
      </c>
      <c r="C5" s="296">
        <v>19110</v>
      </c>
      <c r="D5" s="296">
        <v>19556</v>
      </c>
      <c r="E5" s="296">
        <v>19971</v>
      </c>
      <c r="F5" s="296">
        <v>18428</v>
      </c>
      <c r="G5" s="296">
        <v>19993</v>
      </c>
      <c r="H5" s="296">
        <v>18622</v>
      </c>
      <c r="I5" s="297">
        <v>540</v>
      </c>
      <c r="J5" s="297">
        <v>137</v>
      </c>
      <c r="K5" s="297">
        <v>17</v>
      </c>
      <c r="L5" s="296">
        <v>116374</v>
      </c>
    </row>
    <row r="6" spans="1:12" ht="20.100000000000001" customHeight="1" thickBot="1" x14ac:dyDescent="0.25">
      <c r="A6" s="298" t="s">
        <v>240</v>
      </c>
      <c r="B6" s="304" t="s">
        <v>25</v>
      </c>
      <c r="C6" s="296">
        <v>39031</v>
      </c>
      <c r="D6" s="297">
        <v>299</v>
      </c>
      <c r="E6" s="297">
        <v>38</v>
      </c>
      <c r="F6" s="297">
        <v>4</v>
      </c>
      <c r="G6" s="297">
        <v>0</v>
      </c>
      <c r="H6" s="297">
        <v>0</v>
      </c>
      <c r="I6" s="297">
        <v>0</v>
      </c>
      <c r="J6" s="297">
        <v>0</v>
      </c>
      <c r="K6" s="297">
        <v>0</v>
      </c>
      <c r="L6" s="296">
        <v>39372</v>
      </c>
    </row>
    <row r="7" spans="1:12" ht="20.100000000000001" customHeight="1" thickBot="1" x14ac:dyDescent="0.25">
      <c r="A7" s="298"/>
      <c r="B7" s="304" t="s">
        <v>26</v>
      </c>
      <c r="C7" s="296">
        <v>19110</v>
      </c>
      <c r="D7" s="297">
        <v>99</v>
      </c>
      <c r="E7" s="297">
        <v>20</v>
      </c>
      <c r="F7" s="297">
        <v>3</v>
      </c>
      <c r="G7" s="297">
        <v>0</v>
      </c>
      <c r="H7" s="297">
        <v>0</v>
      </c>
      <c r="I7" s="297">
        <v>0</v>
      </c>
      <c r="J7" s="297">
        <v>0</v>
      </c>
      <c r="K7" s="297">
        <v>0</v>
      </c>
      <c r="L7" s="296">
        <v>19232</v>
      </c>
    </row>
    <row r="8" spans="1:12" ht="20.100000000000001" customHeight="1" thickBot="1" x14ac:dyDescent="0.25">
      <c r="A8" s="298" t="s">
        <v>241</v>
      </c>
      <c r="B8" s="304" t="s">
        <v>25</v>
      </c>
      <c r="C8" s="297">
        <v>0</v>
      </c>
      <c r="D8" s="296">
        <v>39650</v>
      </c>
      <c r="E8" s="297">
        <v>376</v>
      </c>
      <c r="F8" s="297">
        <v>64</v>
      </c>
      <c r="G8" s="297">
        <v>6</v>
      </c>
      <c r="H8" s="297">
        <v>0</v>
      </c>
      <c r="I8" s="297">
        <v>0</v>
      </c>
      <c r="J8" s="297">
        <v>0</v>
      </c>
      <c r="K8" s="297">
        <v>0</v>
      </c>
      <c r="L8" s="296">
        <v>40096</v>
      </c>
    </row>
    <row r="9" spans="1:12" ht="20.100000000000001" customHeight="1" thickBot="1" x14ac:dyDescent="0.25">
      <c r="A9" s="298"/>
      <c r="B9" s="304" t="s">
        <v>26</v>
      </c>
      <c r="C9" s="297">
        <v>0</v>
      </c>
      <c r="D9" s="296">
        <v>19457</v>
      </c>
      <c r="E9" s="297">
        <v>155</v>
      </c>
      <c r="F9" s="297">
        <v>33</v>
      </c>
      <c r="G9" s="297">
        <v>1</v>
      </c>
      <c r="H9" s="297">
        <v>0</v>
      </c>
      <c r="I9" s="297">
        <v>0</v>
      </c>
      <c r="J9" s="297">
        <v>0</v>
      </c>
      <c r="K9" s="297">
        <v>0</v>
      </c>
      <c r="L9" s="296">
        <v>19646</v>
      </c>
    </row>
    <row r="10" spans="1:12" ht="20.100000000000001" customHeight="1" thickBot="1" x14ac:dyDescent="0.25">
      <c r="A10" s="298" t="s">
        <v>242</v>
      </c>
      <c r="B10" s="304" t="s">
        <v>25</v>
      </c>
      <c r="C10" s="297">
        <v>0</v>
      </c>
      <c r="D10" s="297">
        <v>0</v>
      </c>
      <c r="E10" s="296">
        <v>40153</v>
      </c>
      <c r="F10" s="297">
        <v>435</v>
      </c>
      <c r="G10" s="297">
        <v>135</v>
      </c>
      <c r="H10" s="297">
        <v>19</v>
      </c>
      <c r="I10" s="297">
        <v>1</v>
      </c>
      <c r="J10" s="297">
        <v>0</v>
      </c>
      <c r="K10" s="297">
        <v>0</v>
      </c>
      <c r="L10" s="296">
        <v>40743</v>
      </c>
    </row>
    <row r="11" spans="1:12" ht="20.100000000000001" customHeight="1" thickBot="1" x14ac:dyDescent="0.25">
      <c r="A11" s="298"/>
      <c r="B11" s="304" t="s">
        <v>26</v>
      </c>
      <c r="C11" s="297">
        <v>0</v>
      </c>
      <c r="D11" s="297">
        <v>0</v>
      </c>
      <c r="E11" s="296">
        <v>19796</v>
      </c>
      <c r="F11" s="297">
        <v>179</v>
      </c>
      <c r="G11" s="297">
        <v>61</v>
      </c>
      <c r="H11" s="297">
        <v>10</v>
      </c>
      <c r="I11" s="297">
        <v>1</v>
      </c>
      <c r="J11" s="297">
        <v>0</v>
      </c>
      <c r="K11" s="297">
        <v>0</v>
      </c>
      <c r="L11" s="296">
        <v>20047</v>
      </c>
    </row>
    <row r="12" spans="1:12" ht="20.100000000000001" customHeight="1" thickBot="1" x14ac:dyDescent="0.25">
      <c r="A12" s="298" t="s">
        <v>243</v>
      </c>
      <c r="B12" s="304" t="s">
        <v>25</v>
      </c>
      <c r="C12" s="297">
        <v>0</v>
      </c>
      <c r="D12" s="297">
        <v>0</v>
      </c>
      <c r="E12" s="297">
        <v>0</v>
      </c>
      <c r="F12" s="296">
        <v>37191</v>
      </c>
      <c r="G12" s="297">
        <v>769</v>
      </c>
      <c r="H12" s="297">
        <v>210</v>
      </c>
      <c r="I12" s="297">
        <v>25</v>
      </c>
      <c r="J12" s="297">
        <v>2</v>
      </c>
      <c r="K12" s="297">
        <v>0</v>
      </c>
      <c r="L12" s="296">
        <v>38197</v>
      </c>
    </row>
    <row r="13" spans="1:12" ht="20.100000000000001" customHeight="1" thickBot="1" x14ac:dyDescent="0.25">
      <c r="A13" s="298"/>
      <c r="B13" s="304" t="s">
        <v>26</v>
      </c>
      <c r="C13" s="297">
        <v>0</v>
      </c>
      <c r="D13" s="297">
        <v>0</v>
      </c>
      <c r="E13" s="297">
        <v>0</v>
      </c>
      <c r="F13" s="296">
        <v>18213</v>
      </c>
      <c r="G13" s="297">
        <v>347</v>
      </c>
      <c r="H13" s="297">
        <v>105</v>
      </c>
      <c r="I13" s="297">
        <v>13</v>
      </c>
      <c r="J13" s="297">
        <v>0</v>
      </c>
      <c r="K13" s="297">
        <v>0</v>
      </c>
      <c r="L13" s="296">
        <v>18678</v>
      </c>
    </row>
    <row r="14" spans="1:12" ht="20.100000000000001" customHeight="1" thickBot="1" x14ac:dyDescent="0.25">
      <c r="A14" s="298" t="s">
        <v>244</v>
      </c>
      <c r="B14" s="304" t="s">
        <v>25</v>
      </c>
      <c r="C14" s="297">
        <v>0</v>
      </c>
      <c r="D14" s="297">
        <v>0</v>
      </c>
      <c r="E14" s="297">
        <v>0</v>
      </c>
      <c r="F14" s="297">
        <v>0</v>
      </c>
      <c r="G14" s="296">
        <v>40110</v>
      </c>
      <c r="H14" s="297">
        <v>732</v>
      </c>
      <c r="I14" s="297">
        <v>199</v>
      </c>
      <c r="J14" s="297">
        <v>29</v>
      </c>
      <c r="K14" s="297">
        <v>1</v>
      </c>
      <c r="L14" s="296">
        <v>41071</v>
      </c>
    </row>
    <row r="15" spans="1:12" ht="20.100000000000001" customHeight="1" thickBot="1" x14ac:dyDescent="0.25">
      <c r="A15" s="298"/>
      <c r="B15" s="304" t="s">
        <v>26</v>
      </c>
      <c r="C15" s="297">
        <v>0</v>
      </c>
      <c r="D15" s="297">
        <v>0</v>
      </c>
      <c r="E15" s="297">
        <v>0</v>
      </c>
      <c r="F15" s="297">
        <v>0</v>
      </c>
      <c r="G15" s="296">
        <v>19584</v>
      </c>
      <c r="H15" s="297">
        <v>324</v>
      </c>
      <c r="I15" s="297">
        <v>100</v>
      </c>
      <c r="J15" s="297">
        <v>15</v>
      </c>
      <c r="K15" s="297">
        <v>0</v>
      </c>
      <c r="L15" s="296">
        <v>20023</v>
      </c>
    </row>
    <row r="16" spans="1:12" ht="20.100000000000001" customHeight="1" thickBot="1" x14ac:dyDescent="0.25">
      <c r="A16" s="298" t="s">
        <v>245</v>
      </c>
      <c r="B16" s="304" t="s">
        <v>25</v>
      </c>
      <c r="C16" s="297">
        <v>0</v>
      </c>
      <c r="D16" s="297">
        <v>0</v>
      </c>
      <c r="E16" s="297">
        <v>0</v>
      </c>
      <c r="F16" s="297">
        <v>0</v>
      </c>
      <c r="G16" s="297">
        <v>0</v>
      </c>
      <c r="H16" s="296">
        <v>37030</v>
      </c>
      <c r="I16" s="297">
        <v>965</v>
      </c>
      <c r="J16" s="297">
        <v>252</v>
      </c>
      <c r="K16" s="297">
        <v>36</v>
      </c>
      <c r="L16" s="296">
        <v>38283</v>
      </c>
    </row>
    <row r="17" spans="1:13" ht="20.100000000000001" customHeight="1" x14ac:dyDescent="0.2">
      <c r="A17" s="298"/>
      <c r="B17" s="304" t="s">
        <v>26</v>
      </c>
      <c r="C17" s="297">
        <v>0</v>
      </c>
      <c r="D17" s="297">
        <v>0</v>
      </c>
      <c r="E17" s="297">
        <v>0</v>
      </c>
      <c r="F17" s="297">
        <v>0</v>
      </c>
      <c r="G17" s="297">
        <v>0</v>
      </c>
      <c r="H17" s="296">
        <v>18183</v>
      </c>
      <c r="I17" s="297">
        <v>426</v>
      </c>
      <c r="J17" s="297">
        <v>122</v>
      </c>
      <c r="K17" s="297">
        <v>17</v>
      </c>
      <c r="L17" s="296">
        <v>18748</v>
      </c>
    </row>
    <row r="18" spans="1:13" s="19" customFormat="1" ht="15" customHeight="1" thickBot="1" x14ac:dyDescent="0.25">
      <c r="A18" s="399" t="s">
        <v>260</v>
      </c>
      <c r="B18" s="399"/>
      <c r="C18" s="399"/>
      <c r="D18" s="399"/>
      <c r="E18" s="399"/>
      <c r="F18" s="399"/>
      <c r="G18" s="399"/>
      <c r="H18" s="399"/>
      <c r="I18" s="399"/>
      <c r="J18" s="399"/>
      <c r="K18" s="399"/>
      <c r="L18" s="399"/>
      <c r="M18" s="248"/>
    </row>
    <row r="19" spans="1:13" ht="16.5" x14ac:dyDescent="0.3">
      <c r="J19" s="400" t="s">
        <v>470</v>
      </c>
      <c r="K19" s="400"/>
      <c r="L19" s="400"/>
    </row>
  </sheetData>
  <customSheetViews>
    <customSheetView guid="{81E5D7E7-16ED-4014-84DC-4F821D3604F8}" showPageBreaks="1" showGridLines="0" printArea="1" view="pageBreakPreview">
      <selection sqref="A1:M1"/>
      <rowBreaks count="1" manualBreakCount="1">
        <brk id="23" max="16383" man="1"/>
      </rowBreaks>
      <colBreaks count="1" manualBreakCount="1">
        <brk id="13" max="74" man="1"/>
      </colBreaks>
      <pageMargins left="0" right="0" top="0" bottom="0" header="0" footer="0"/>
      <headerFooter alignWithMargins="0"/>
    </customSheetView>
  </customSheetViews>
  <mergeCells count="6">
    <mergeCell ref="J19:L19"/>
    <mergeCell ref="A18:L18"/>
    <mergeCell ref="A1:L1"/>
    <mergeCell ref="A2:A3"/>
    <mergeCell ref="B2:B3"/>
    <mergeCell ref="C2:L2"/>
  </mergeCells>
  <phoneticPr fontId="20" type="noConversion"/>
  <hyperlinks>
    <hyperlink ref="J19" location="Content!A1" display="Back to Content Page" xr:uid="{9938239F-8BEB-4820-B5C4-29EEB6B79DDC}"/>
    <hyperlink ref="J19:L19" location="Contents!A1" display="Back to Contents Page" xr:uid="{3DCBC624-1856-4DD9-BF21-867C6A25715E}"/>
  </hyperlinks>
  <printOptions horizontalCentered="1"/>
  <pageMargins left="0.25" right="0.25" top="1" bottom="0.5" header="0.25" footer="0.2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9"/>
  <sheetViews>
    <sheetView showGridLines="0" zoomScale="85" zoomScaleNormal="85" zoomScaleSheetLayoutView="90" workbookViewId="0">
      <selection sqref="A1:K1"/>
    </sheetView>
  </sheetViews>
  <sheetFormatPr defaultColWidth="9.140625" defaultRowHeight="15" x14ac:dyDescent="0.2"/>
  <cols>
    <col min="1" max="1" width="17.28515625" style="247" customWidth="1"/>
    <col min="2" max="2" width="8.7109375" style="247" customWidth="1"/>
    <col min="3" max="11" width="12.7109375" style="249" customWidth="1"/>
    <col min="12" max="12" width="7.85546875" style="249" customWidth="1"/>
    <col min="13" max="13" width="8.28515625" style="249" bestFit="1" customWidth="1"/>
    <col min="14" max="14" width="12" style="249" customWidth="1"/>
    <col min="15" max="15" width="8.140625" style="249" customWidth="1"/>
    <col min="16" max="16" width="4.140625" style="250" customWidth="1"/>
    <col min="17" max="20" width="10" style="249" bestFit="1" customWidth="1"/>
    <col min="21" max="21" width="9.140625" style="249" bestFit="1" customWidth="1"/>
    <col min="22" max="22" width="9.140625" style="249"/>
    <col min="23" max="23" width="11" style="249" bestFit="1" customWidth="1"/>
    <col min="24" max="16384" width="9.140625" style="249"/>
  </cols>
  <sheetData>
    <row r="1" spans="1:11" ht="20.100000000000001" customHeight="1" thickBot="1" x14ac:dyDescent="0.25">
      <c r="A1" s="398" t="s">
        <v>261</v>
      </c>
      <c r="B1" s="398"/>
      <c r="C1" s="398"/>
      <c r="D1" s="398"/>
      <c r="E1" s="398"/>
      <c r="F1" s="398"/>
      <c r="G1" s="398"/>
      <c r="H1" s="398"/>
      <c r="I1" s="398"/>
      <c r="J1" s="398"/>
      <c r="K1" s="398"/>
    </row>
    <row r="2" spans="1:11" ht="20.100000000000001" customHeight="1" x14ac:dyDescent="0.3">
      <c r="A2" s="407" t="s">
        <v>27</v>
      </c>
      <c r="B2" s="407" t="s">
        <v>23</v>
      </c>
      <c r="C2" s="407" t="s">
        <v>24</v>
      </c>
      <c r="D2" s="407"/>
      <c r="E2" s="407"/>
      <c r="F2" s="407"/>
      <c r="G2" s="407"/>
      <c r="H2" s="407"/>
      <c r="I2" s="407"/>
      <c r="J2" s="407"/>
      <c r="K2" s="407"/>
    </row>
    <row r="3" spans="1:11" ht="20.100000000000001" customHeight="1" thickBot="1" x14ac:dyDescent="0.35">
      <c r="A3" s="408"/>
      <c r="B3" s="408"/>
      <c r="C3" s="303" t="s">
        <v>262</v>
      </c>
      <c r="D3" s="303">
        <v>13</v>
      </c>
      <c r="E3" s="303">
        <v>14</v>
      </c>
      <c r="F3" s="303">
        <v>15</v>
      </c>
      <c r="G3" s="303">
        <v>16</v>
      </c>
      <c r="H3" s="303">
        <v>17</v>
      </c>
      <c r="I3" s="303">
        <v>18</v>
      </c>
      <c r="J3" s="303" t="s">
        <v>263</v>
      </c>
      <c r="K3" s="303" t="s">
        <v>3</v>
      </c>
    </row>
    <row r="4" spans="1:11" ht="20.100000000000001" customHeight="1" thickBot="1" x14ac:dyDescent="0.25">
      <c r="A4" s="405" t="s">
        <v>3</v>
      </c>
      <c r="B4" s="405"/>
      <c r="C4" s="405"/>
      <c r="D4" s="405"/>
      <c r="E4" s="405"/>
      <c r="F4" s="405"/>
      <c r="G4" s="405"/>
      <c r="H4" s="405"/>
      <c r="I4" s="405"/>
      <c r="J4" s="405"/>
      <c r="K4" s="405"/>
    </row>
    <row r="5" spans="1:11" ht="20.100000000000001" customHeight="1" thickBot="1" x14ac:dyDescent="0.25">
      <c r="A5" s="298" t="s">
        <v>3</v>
      </c>
      <c r="B5" s="305" t="s">
        <v>25</v>
      </c>
      <c r="C5" s="299">
        <v>35582</v>
      </c>
      <c r="D5" s="299">
        <v>38634</v>
      </c>
      <c r="E5" s="299">
        <v>39704</v>
      </c>
      <c r="F5" s="299">
        <v>39844</v>
      </c>
      <c r="G5" s="299">
        <v>4830</v>
      </c>
      <c r="H5" s="300">
        <v>737</v>
      </c>
      <c r="I5" s="300">
        <v>105</v>
      </c>
      <c r="J5" s="300">
        <v>21</v>
      </c>
      <c r="K5" s="299">
        <v>159457</v>
      </c>
    </row>
    <row r="6" spans="1:11" ht="20.100000000000001" customHeight="1" thickBot="1" x14ac:dyDescent="0.25">
      <c r="A6" s="298"/>
      <c r="B6" s="304" t="s">
        <v>26</v>
      </c>
      <c r="C6" s="296">
        <v>17430</v>
      </c>
      <c r="D6" s="296">
        <v>18855</v>
      </c>
      <c r="E6" s="296">
        <v>19458</v>
      </c>
      <c r="F6" s="296">
        <v>19463</v>
      </c>
      <c r="G6" s="296">
        <v>2291</v>
      </c>
      <c r="H6" s="297">
        <v>345</v>
      </c>
      <c r="I6" s="297">
        <v>49</v>
      </c>
      <c r="J6" s="297">
        <v>12</v>
      </c>
      <c r="K6" s="296">
        <v>77903</v>
      </c>
    </row>
    <row r="7" spans="1:11" ht="20.100000000000001" customHeight="1" thickBot="1" x14ac:dyDescent="0.25">
      <c r="A7" s="405" t="s">
        <v>246</v>
      </c>
      <c r="B7" s="405"/>
      <c r="C7" s="405"/>
      <c r="D7" s="405"/>
      <c r="E7" s="405"/>
      <c r="F7" s="405"/>
      <c r="G7" s="405"/>
      <c r="H7" s="405"/>
      <c r="I7" s="405"/>
      <c r="J7" s="405"/>
      <c r="K7" s="405"/>
    </row>
    <row r="8" spans="1:11" ht="20.100000000000001" customHeight="1" thickBot="1" x14ac:dyDescent="0.25">
      <c r="A8" s="298" t="s">
        <v>3</v>
      </c>
      <c r="B8" s="305" t="s">
        <v>25</v>
      </c>
      <c r="C8" s="299">
        <v>35582</v>
      </c>
      <c r="D8" s="299">
        <v>1240</v>
      </c>
      <c r="E8" s="300">
        <v>339</v>
      </c>
      <c r="F8" s="300">
        <v>40</v>
      </c>
      <c r="G8" s="300">
        <v>7</v>
      </c>
      <c r="H8" s="300">
        <v>0</v>
      </c>
      <c r="I8" s="300">
        <v>0</v>
      </c>
      <c r="J8" s="300">
        <v>0</v>
      </c>
      <c r="K8" s="299">
        <v>37208</v>
      </c>
    </row>
    <row r="9" spans="1:11" ht="20.100000000000001" customHeight="1" thickBot="1" x14ac:dyDescent="0.25">
      <c r="A9" s="298"/>
      <c r="B9" s="304" t="s">
        <v>26</v>
      </c>
      <c r="C9" s="296">
        <v>17430</v>
      </c>
      <c r="D9" s="297">
        <v>547</v>
      </c>
      <c r="E9" s="297">
        <v>168</v>
      </c>
      <c r="F9" s="297">
        <v>21</v>
      </c>
      <c r="G9" s="297">
        <v>3</v>
      </c>
      <c r="H9" s="297">
        <v>0</v>
      </c>
      <c r="I9" s="297">
        <v>0</v>
      </c>
      <c r="J9" s="297">
        <v>0</v>
      </c>
      <c r="K9" s="296">
        <v>18169</v>
      </c>
    </row>
    <row r="10" spans="1:11" ht="20.100000000000001" customHeight="1" thickBot="1" x14ac:dyDescent="0.25">
      <c r="A10" s="298" t="s">
        <v>28</v>
      </c>
      <c r="B10" s="304" t="s">
        <v>25</v>
      </c>
      <c r="C10" s="296">
        <v>22448</v>
      </c>
      <c r="D10" s="297">
        <v>494</v>
      </c>
      <c r="E10" s="297">
        <v>158</v>
      </c>
      <c r="F10" s="297">
        <v>2</v>
      </c>
      <c r="G10" s="297">
        <v>1</v>
      </c>
      <c r="H10" s="297">
        <v>0</v>
      </c>
      <c r="I10" s="297">
        <v>0</v>
      </c>
      <c r="J10" s="297">
        <v>0</v>
      </c>
      <c r="K10" s="296">
        <v>23103</v>
      </c>
    </row>
    <row r="11" spans="1:11" ht="20.100000000000001" customHeight="1" thickBot="1" x14ac:dyDescent="0.25">
      <c r="A11" s="298"/>
      <c r="B11" s="304" t="s">
        <v>26</v>
      </c>
      <c r="C11" s="296">
        <v>11456</v>
      </c>
      <c r="D11" s="297">
        <v>246</v>
      </c>
      <c r="E11" s="297">
        <v>85</v>
      </c>
      <c r="F11" s="297">
        <v>0</v>
      </c>
      <c r="G11" s="297">
        <v>1</v>
      </c>
      <c r="H11" s="297">
        <v>0</v>
      </c>
      <c r="I11" s="297">
        <v>0</v>
      </c>
      <c r="J11" s="297">
        <v>0</v>
      </c>
      <c r="K11" s="296">
        <v>11788</v>
      </c>
    </row>
    <row r="12" spans="1:11" ht="20.100000000000001" customHeight="1" thickBot="1" x14ac:dyDescent="0.25">
      <c r="A12" s="298" t="s">
        <v>189</v>
      </c>
      <c r="B12" s="304" t="s">
        <v>25</v>
      </c>
      <c r="C12" s="296">
        <v>8647</v>
      </c>
      <c r="D12" s="297">
        <v>266</v>
      </c>
      <c r="E12" s="297">
        <v>71</v>
      </c>
      <c r="F12" s="297">
        <v>15</v>
      </c>
      <c r="G12" s="297">
        <v>2</v>
      </c>
      <c r="H12" s="297">
        <v>0</v>
      </c>
      <c r="I12" s="297">
        <v>0</v>
      </c>
      <c r="J12" s="297">
        <v>0</v>
      </c>
      <c r="K12" s="296">
        <v>9001</v>
      </c>
    </row>
    <row r="13" spans="1:11" ht="20.100000000000001" customHeight="1" thickBot="1" x14ac:dyDescent="0.25">
      <c r="A13" s="298"/>
      <c r="B13" s="304" t="s">
        <v>26</v>
      </c>
      <c r="C13" s="296">
        <v>4115</v>
      </c>
      <c r="D13" s="297">
        <v>116</v>
      </c>
      <c r="E13" s="297">
        <v>32</v>
      </c>
      <c r="F13" s="297">
        <v>9</v>
      </c>
      <c r="G13" s="297">
        <v>1</v>
      </c>
      <c r="H13" s="297">
        <v>0</v>
      </c>
      <c r="I13" s="297">
        <v>0</v>
      </c>
      <c r="J13" s="297">
        <v>0</v>
      </c>
      <c r="K13" s="296">
        <v>4273</v>
      </c>
    </row>
    <row r="14" spans="1:11" ht="20.100000000000001" customHeight="1" thickBot="1" x14ac:dyDescent="0.25">
      <c r="A14" s="298" t="s">
        <v>190</v>
      </c>
      <c r="B14" s="304" t="s">
        <v>25</v>
      </c>
      <c r="C14" s="296">
        <v>4487</v>
      </c>
      <c r="D14" s="297">
        <v>480</v>
      </c>
      <c r="E14" s="297">
        <v>110</v>
      </c>
      <c r="F14" s="297">
        <v>23</v>
      </c>
      <c r="G14" s="297">
        <v>4</v>
      </c>
      <c r="H14" s="297">
        <v>0</v>
      </c>
      <c r="I14" s="297">
        <v>0</v>
      </c>
      <c r="J14" s="297">
        <v>0</v>
      </c>
      <c r="K14" s="296">
        <v>5104</v>
      </c>
    </row>
    <row r="15" spans="1:11" ht="20.100000000000001" customHeight="1" thickBot="1" x14ac:dyDescent="0.25">
      <c r="A15" s="298"/>
      <c r="B15" s="304" t="s">
        <v>26</v>
      </c>
      <c r="C15" s="296">
        <v>1859</v>
      </c>
      <c r="D15" s="297">
        <v>185</v>
      </c>
      <c r="E15" s="297">
        <v>51</v>
      </c>
      <c r="F15" s="297">
        <v>12</v>
      </c>
      <c r="G15" s="297">
        <v>1</v>
      </c>
      <c r="H15" s="297">
        <v>0</v>
      </c>
      <c r="I15" s="297">
        <v>0</v>
      </c>
      <c r="J15" s="297">
        <v>0</v>
      </c>
      <c r="K15" s="296">
        <v>2108</v>
      </c>
    </row>
    <row r="16" spans="1:11" ht="20.100000000000001" customHeight="1" thickBot="1" x14ac:dyDescent="0.25">
      <c r="A16" s="405" t="s">
        <v>247</v>
      </c>
      <c r="B16" s="405"/>
      <c r="C16" s="405"/>
      <c r="D16" s="405"/>
      <c r="E16" s="405"/>
      <c r="F16" s="405"/>
      <c r="G16" s="405"/>
      <c r="H16" s="405"/>
      <c r="I16" s="405"/>
      <c r="J16" s="405"/>
      <c r="K16" s="405"/>
    </row>
    <row r="17" spans="1:11" ht="20.100000000000001" customHeight="1" thickBot="1" x14ac:dyDescent="0.25">
      <c r="A17" s="298" t="s">
        <v>3</v>
      </c>
      <c r="B17" s="305" t="s">
        <v>25</v>
      </c>
      <c r="C17" s="300">
        <v>0</v>
      </c>
      <c r="D17" s="299">
        <v>37394</v>
      </c>
      <c r="E17" s="299">
        <v>1459</v>
      </c>
      <c r="F17" s="300">
        <v>460</v>
      </c>
      <c r="G17" s="300">
        <v>55</v>
      </c>
      <c r="H17" s="300">
        <v>7</v>
      </c>
      <c r="I17" s="300">
        <v>0</v>
      </c>
      <c r="J17" s="300">
        <v>0</v>
      </c>
      <c r="K17" s="299">
        <v>39375</v>
      </c>
    </row>
    <row r="18" spans="1:11" ht="20.100000000000001" customHeight="1" thickBot="1" x14ac:dyDescent="0.25">
      <c r="A18" s="298"/>
      <c r="B18" s="304" t="s">
        <v>26</v>
      </c>
      <c r="C18" s="297">
        <v>0</v>
      </c>
      <c r="D18" s="296">
        <v>18308</v>
      </c>
      <c r="E18" s="297">
        <v>691</v>
      </c>
      <c r="F18" s="297">
        <v>226</v>
      </c>
      <c r="G18" s="297">
        <v>24</v>
      </c>
      <c r="H18" s="297">
        <v>5</v>
      </c>
      <c r="I18" s="297">
        <v>0</v>
      </c>
      <c r="J18" s="297">
        <v>0</v>
      </c>
      <c r="K18" s="296">
        <v>19254</v>
      </c>
    </row>
    <row r="19" spans="1:11" ht="20.100000000000001" customHeight="1" thickBot="1" x14ac:dyDescent="0.25">
      <c r="A19" s="298" t="s">
        <v>28</v>
      </c>
      <c r="B19" s="304" t="s">
        <v>25</v>
      </c>
      <c r="C19" s="297">
        <v>0</v>
      </c>
      <c r="D19" s="296">
        <v>24255</v>
      </c>
      <c r="E19" s="297">
        <v>537</v>
      </c>
      <c r="F19" s="297">
        <v>244</v>
      </c>
      <c r="G19" s="297">
        <v>8</v>
      </c>
      <c r="H19" s="297">
        <v>1</v>
      </c>
      <c r="I19" s="297">
        <v>0</v>
      </c>
      <c r="J19" s="297">
        <v>0</v>
      </c>
      <c r="K19" s="296">
        <v>25045</v>
      </c>
    </row>
    <row r="20" spans="1:11" ht="20.100000000000001" customHeight="1" thickBot="1" x14ac:dyDescent="0.25">
      <c r="A20" s="298"/>
      <c r="B20" s="304" t="s">
        <v>26</v>
      </c>
      <c r="C20" s="297">
        <v>0</v>
      </c>
      <c r="D20" s="296">
        <v>12451</v>
      </c>
      <c r="E20" s="297">
        <v>285</v>
      </c>
      <c r="F20" s="297">
        <v>134</v>
      </c>
      <c r="G20" s="297">
        <v>6</v>
      </c>
      <c r="H20" s="297">
        <v>1</v>
      </c>
      <c r="I20" s="297">
        <v>0</v>
      </c>
      <c r="J20" s="297">
        <v>0</v>
      </c>
      <c r="K20" s="296">
        <v>12877</v>
      </c>
    </row>
    <row r="21" spans="1:11" ht="20.100000000000001" customHeight="1" thickBot="1" x14ac:dyDescent="0.25">
      <c r="A21" s="298" t="s">
        <v>189</v>
      </c>
      <c r="B21" s="304" t="s">
        <v>25</v>
      </c>
      <c r="C21" s="297">
        <v>0</v>
      </c>
      <c r="D21" s="296">
        <v>8807</v>
      </c>
      <c r="E21" s="297">
        <v>459</v>
      </c>
      <c r="F21" s="297">
        <v>108</v>
      </c>
      <c r="G21" s="297">
        <v>18</v>
      </c>
      <c r="H21" s="297">
        <v>4</v>
      </c>
      <c r="I21" s="297">
        <v>0</v>
      </c>
      <c r="J21" s="297">
        <v>0</v>
      </c>
      <c r="K21" s="296">
        <v>9396</v>
      </c>
    </row>
    <row r="22" spans="1:11" ht="20.100000000000001" customHeight="1" thickBot="1" x14ac:dyDescent="0.25">
      <c r="A22" s="298"/>
      <c r="B22" s="304" t="s">
        <v>26</v>
      </c>
      <c r="C22" s="297">
        <v>0</v>
      </c>
      <c r="D22" s="296">
        <v>4202</v>
      </c>
      <c r="E22" s="297">
        <v>213</v>
      </c>
      <c r="F22" s="297">
        <v>50</v>
      </c>
      <c r="G22" s="297">
        <v>10</v>
      </c>
      <c r="H22" s="297">
        <v>4</v>
      </c>
      <c r="I22" s="297">
        <v>0</v>
      </c>
      <c r="J22" s="297">
        <v>0</v>
      </c>
      <c r="K22" s="296">
        <v>4479</v>
      </c>
    </row>
    <row r="23" spans="1:11" ht="20.100000000000001" customHeight="1" thickBot="1" x14ac:dyDescent="0.25">
      <c r="A23" s="298" t="s">
        <v>190</v>
      </c>
      <c r="B23" s="304" t="s">
        <v>25</v>
      </c>
      <c r="C23" s="297">
        <v>0</v>
      </c>
      <c r="D23" s="296">
        <v>4332</v>
      </c>
      <c r="E23" s="297">
        <v>463</v>
      </c>
      <c r="F23" s="297">
        <v>108</v>
      </c>
      <c r="G23" s="297">
        <v>29</v>
      </c>
      <c r="H23" s="297">
        <v>2</v>
      </c>
      <c r="I23" s="297">
        <v>0</v>
      </c>
      <c r="J23" s="297">
        <v>0</v>
      </c>
      <c r="K23" s="296">
        <v>4934</v>
      </c>
    </row>
    <row r="24" spans="1:11" ht="20.100000000000001" customHeight="1" thickBot="1" x14ac:dyDescent="0.25">
      <c r="A24" s="298"/>
      <c r="B24" s="304" t="s">
        <v>26</v>
      </c>
      <c r="C24" s="297">
        <v>0</v>
      </c>
      <c r="D24" s="296">
        <v>1655</v>
      </c>
      <c r="E24" s="297">
        <v>193</v>
      </c>
      <c r="F24" s="297">
        <v>42</v>
      </c>
      <c r="G24" s="297">
        <v>8</v>
      </c>
      <c r="H24" s="297">
        <v>0</v>
      </c>
      <c r="I24" s="297">
        <v>0</v>
      </c>
      <c r="J24" s="297">
        <v>0</v>
      </c>
      <c r="K24" s="296">
        <v>1898</v>
      </c>
    </row>
    <row r="25" spans="1:11" ht="20.100000000000001" customHeight="1" thickBot="1" x14ac:dyDescent="0.25">
      <c r="A25" s="405" t="s">
        <v>248</v>
      </c>
      <c r="B25" s="405"/>
      <c r="C25" s="405"/>
      <c r="D25" s="405"/>
      <c r="E25" s="405"/>
      <c r="F25" s="405"/>
      <c r="G25" s="405"/>
      <c r="H25" s="405"/>
      <c r="I25" s="405"/>
      <c r="J25" s="405"/>
      <c r="K25" s="405"/>
    </row>
    <row r="26" spans="1:11" ht="20.100000000000001" customHeight="1" thickBot="1" x14ac:dyDescent="0.25">
      <c r="A26" s="298" t="s">
        <v>3</v>
      </c>
      <c r="B26" s="305" t="s">
        <v>25</v>
      </c>
      <c r="C26" s="300">
        <v>0</v>
      </c>
      <c r="D26" s="300">
        <v>0</v>
      </c>
      <c r="E26" s="299">
        <v>37906</v>
      </c>
      <c r="F26" s="299">
        <v>2029</v>
      </c>
      <c r="G26" s="300">
        <v>501</v>
      </c>
      <c r="H26" s="300">
        <v>59</v>
      </c>
      <c r="I26" s="300">
        <v>12</v>
      </c>
      <c r="J26" s="300">
        <v>1</v>
      </c>
      <c r="K26" s="299">
        <v>40508</v>
      </c>
    </row>
    <row r="27" spans="1:11" ht="20.100000000000001" customHeight="1" thickBot="1" x14ac:dyDescent="0.25">
      <c r="A27" s="298"/>
      <c r="B27" s="304" t="s">
        <v>26</v>
      </c>
      <c r="C27" s="297">
        <v>0</v>
      </c>
      <c r="D27" s="297">
        <v>0</v>
      </c>
      <c r="E27" s="296">
        <v>18599</v>
      </c>
      <c r="F27" s="297">
        <v>890</v>
      </c>
      <c r="G27" s="297">
        <v>235</v>
      </c>
      <c r="H27" s="297">
        <v>20</v>
      </c>
      <c r="I27" s="297">
        <v>8</v>
      </c>
      <c r="J27" s="297">
        <v>1</v>
      </c>
      <c r="K27" s="296">
        <v>19753</v>
      </c>
    </row>
    <row r="28" spans="1:11" ht="20.100000000000001" customHeight="1" thickBot="1" x14ac:dyDescent="0.25">
      <c r="A28" s="298" t="s">
        <v>28</v>
      </c>
      <c r="B28" s="304" t="s">
        <v>25</v>
      </c>
      <c r="C28" s="297">
        <v>0</v>
      </c>
      <c r="D28" s="297">
        <v>0</v>
      </c>
      <c r="E28" s="296">
        <v>24644</v>
      </c>
      <c r="F28" s="297">
        <v>812</v>
      </c>
      <c r="G28" s="297">
        <v>234</v>
      </c>
      <c r="H28" s="297">
        <v>13</v>
      </c>
      <c r="I28" s="297">
        <v>3</v>
      </c>
      <c r="J28" s="297">
        <v>1</v>
      </c>
      <c r="K28" s="296">
        <v>25707</v>
      </c>
    </row>
    <row r="29" spans="1:11" ht="20.100000000000001" customHeight="1" thickBot="1" x14ac:dyDescent="0.25">
      <c r="A29" s="298"/>
      <c r="B29" s="304" t="s">
        <v>26</v>
      </c>
      <c r="C29" s="297">
        <v>0</v>
      </c>
      <c r="D29" s="297">
        <v>0</v>
      </c>
      <c r="E29" s="296">
        <v>12662</v>
      </c>
      <c r="F29" s="297">
        <v>381</v>
      </c>
      <c r="G29" s="297">
        <v>124</v>
      </c>
      <c r="H29" s="297">
        <v>4</v>
      </c>
      <c r="I29" s="297">
        <v>2</v>
      </c>
      <c r="J29" s="297">
        <v>1</v>
      </c>
      <c r="K29" s="296">
        <v>13174</v>
      </c>
    </row>
    <row r="30" spans="1:11" ht="20.100000000000001" customHeight="1" thickBot="1" x14ac:dyDescent="0.25">
      <c r="A30" s="298" t="s">
        <v>189</v>
      </c>
      <c r="B30" s="304" t="s">
        <v>25</v>
      </c>
      <c r="C30" s="297">
        <v>0</v>
      </c>
      <c r="D30" s="297">
        <v>0</v>
      </c>
      <c r="E30" s="296">
        <v>9006</v>
      </c>
      <c r="F30" s="297">
        <v>740</v>
      </c>
      <c r="G30" s="297">
        <v>151</v>
      </c>
      <c r="H30" s="297">
        <v>21</v>
      </c>
      <c r="I30" s="297">
        <v>5</v>
      </c>
      <c r="J30" s="297">
        <v>0</v>
      </c>
      <c r="K30" s="296">
        <v>9923</v>
      </c>
    </row>
    <row r="31" spans="1:11" ht="20.100000000000001" customHeight="1" thickBot="1" x14ac:dyDescent="0.25">
      <c r="A31" s="298"/>
      <c r="B31" s="304" t="s">
        <v>26</v>
      </c>
      <c r="C31" s="297">
        <v>0</v>
      </c>
      <c r="D31" s="297">
        <v>0</v>
      </c>
      <c r="E31" s="296">
        <v>4226</v>
      </c>
      <c r="F31" s="297">
        <v>298</v>
      </c>
      <c r="G31" s="297">
        <v>64</v>
      </c>
      <c r="H31" s="297">
        <v>7</v>
      </c>
      <c r="I31" s="297">
        <v>3</v>
      </c>
      <c r="J31" s="297">
        <v>0</v>
      </c>
      <c r="K31" s="296">
        <v>4598</v>
      </c>
    </row>
    <row r="32" spans="1:11" ht="20.100000000000001" customHeight="1" thickBot="1" x14ac:dyDescent="0.25">
      <c r="A32" s="298" t="s">
        <v>190</v>
      </c>
      <c r="B32" s="304" t="s">
        <v>25</v>
      </c>
      <c r="C32" s="297">
        <v>0</v>
      </c>
      <c r="D32" s="297">
        <v>0</v>
      </c>
      <c r="E32" s="296">
        <v>4256</v>
      </c>
      <c r="F32" s="297">
        <v>477</v>
      </c>
      <c r="G32" s="297">
        <v>116</v>
      </c>
      <c r="H32" s="297">
        <v>25</v>
      </c>
      <c r="I32" s="297">
        <v>4</v>
      </c>
      <c r="J32" s="297">
        <v>0</v>
      </c>
      <c r="K32" s="296">
        <v>4878</v>
      </c>
    </row>
    <row r="33" spans="1:11" ht="20.100000000000001" customHeight="1" thickBot="1" x14ac:dyDescent="0.25">
      <c r="A33" s="298"/>
      <c r="B33" s="304" t="s">
        <v>26</v>
      </c>
      <c r="C33" s="297">
        <v>0</v>
      </c>
      <c r="D33" s="297">
        <v>0</v>
      </c>
      <c r="E33" s="296">
        <v>1711</v>
      </c>
      <c r="F33" s="297">
        <v>211</v>
      </c>
      <c r="G33" s="297">
        <v>47</v>
      </c>
      <c r="H33" s="297">
        <v>9</v>
      </c>
      <c r="I33" s="297">
        <v>3</v>
      </c>
      <c r="J33" s="297">
        <v>0</v>
      </c>
      <c r="K33" s="296">
        <v>1981</v>
      </c>
    </row>
    <row r="34" spans="1:11" ht="20.100000000000001" customHeight="1" thickBot="1" x14ac:dyDescent="0.25">
      <c r="A34" s="405" t="s">
        <v>249</v>
      </c>
      <c r="B34" s="405"/>
      <c r="C34" s="405"/>
      <c r="D34" s="405"/>
      <c r="E34" s="405"/>
      <c r="F34" s="405"/>
      <c r="G34" s="405"/>
      <c r="H34" s="405"/>
      <c r="I34" s="405"/>
      <c r="J34" s="405"/>
      <c r="K34" s="405"/>
    </row>
    <row r="35" spans="1:11" ht="20.100000000000001" customHeight="1" thickBot="1" x14ac:dyDescent="0.25">
      <c r="A35" s="298" t="s">
        <v>3</v>
      </c>
      <c r="B35" s="305" t="s">
        <v>25</v>
      </c>
      <c r="C35" s="300">
        <v>0</v>
      </c>
      <c r="D35" s="300">
        <v>0</v>
      </c>
      <c r="E35" s="300">
        <v>0</v>
      </c>
      <c r="F35" s="299">
        <v>37315</v>
      </c>
      <c r="G35" s="299">
        <v>1798</v>
      </c>
      <c r="H35" s="300">
        <v>501</v>
      </c>
      <c r="I35" s="300">
        <v>57</v>
      </c>
      <c r="J35" s="300">
        <v>15</v>
      </c>
      <c r="K35" s="299">
        <v>39686</v>
      </c>
    </row>
    <row r="36" spans="1:11" ht="20.100000000000001" customHeight="1" thickBot="1" x14ac:dyDescent="0.25">
      <c r="A36" s="298"/>
      <c r="B36" s="304" t="s">
        <v>26</v>
      </c>
      <c r="C36" s="297">
        <v>0</v>
      </c>
      <c r="D36" s="297">
        <v>0</v>
      </c>
      <c r="E36" s="297">
        <v>0</v>
      </c>
      <c r="F36" s="296">
        <v>18326</v>
      </c>
      <c r="G36" s="297">
        <v>766</v>
      </c>
      <c r="H36" s="297">
        <v>247</v>
      </c>
      <c r="I36" s="297">
        <v>26</v>
      </c>
      <c r="J36" s="297">
        <v>7</v>
      </c>
      <c r="K36" s="296">
        <v>19372</v>
      </c>
    </row>
    <row r="37" spans="1:11" ht="20.100000000000001" customHeight="1" thickBot="1" x14ac:dyDescent="0.25">
      <c r="A37" s="298" t="s">
        <v>28</v>
      </c>
      <c r="B37" s="304" t="s">
        <v>25</v>
      </c>
      <c r="C37" s="297">
        <v>0</v>
      </c>
      <c r="D37" s="297">
        <v>0</v>
      </c>
      <c r="E37" s="297">
        <v>0</v>
      </c>
      <c r="F37" s="296">
        <v>24675</v>
      </c>
      <c r="G37" s="297">
        <v>751</v>
      </c>
      <c r="H37" s="297">
        <v>251</v>
      </c>
      <c r="I37" s="297">
        <v>12</v>
      </c>
      <c r="J37" s="297">
        <v>3</v>
      </c>
      <c r="K37" s="296">
        <v>25692</v>
      </c>
    </row>
    <row r="38" spans="1:11" ht="20.100000000000001" customHeight="1" thickBot="1" x14ac:dyDescent="0.25">
      <c r="A38" s="298"/>
      <c r="B38" s="304" t="s">
        <v>26</v>
      </c>
      <c r="C38" s="297">
        <v>0</v>
      </c>
      <c r="D38" s="297">
        <v>0</v>
      </c>
      <c r="E38" s="297">
        <v>0</v>
      </c>
      <c r="F38" s="296">
        <v>12796</v>
      </c>
      <c r="G38" s="297">
        <v>365</v>
      </c>
      <c r="H38" s="297">
        <v>133</v>
      </c>
      <c r="I38" s="297">
        <v>5</v>
      </c>
      <c r="J38" s="297">
        <v>2</v>
      </c>
      <c r="K38" s="296">
        <v>13301</v>
      </c>
    </row>
    <row r="39" spans="1:11" ht="20.100000000000001" customHeight="1" thickBot="1" x14ac:dyDescent="0.25">
      <c r="A39" s="298" t="s">
        <v>189</v>
      </c>
      <c r="B39" s="304" t="s">
        <v>25</v>
      </c>
      <c r="C39" s="297">
        <v>0</v>
      </c>
      <c r="D39" s="297">
        <v>0</v>
      </c>
      <c r="E39" s="297">
        <v>0</v>
      </c>
      <c r="F39" s="296">
        <v>8513</v>
      </c>
      <c r="G39" s="297">
        <v>582</v>
      </c>
      <c r="H39" s="297">
        <v>114</v>
      </c>
      <c r="I39" s="297">
        <v>17</v>
      </c>
      <c r="J39" s="297">
        <v>5</v>
      </c>
      <c r="K39" s="296">
        <v>9231</v>
      </c>
    </row>
    <row r="40" spans="1:11" ht="20.100000000000001" customHeight="1" thickBot="1" x14ac:dyDescent="0.25">
      <c r="A40" s="298"/>
      <c r="B40" s="304" t="s">
        <v>26</v>
      </c>
      <c r="C40" s="297">
        <v>0</v>
      </c>
      <c r="D40" s="297">
        <v>0</v>
      </c>
      <c r="E40" s="297">
        <v>0</v>
      </c>
      <c r="F40" s="296">
        <v>3942</v>
      </c>
      <c r="G40" s="297">
        <v>235</v>
      </c>
      <c r="H40" s="297">
        <v>63</v>
      </c>
      <c r="I40" s="297">
        <v>9</v>
      </c>
      <c r="J40" s="297">
        <v>2</v>
      </c>
      <c r="K40" s="296">
        <v>4251</v>
      </c>
    </row>
    <row r="41" spans="1:11" ht="20.100000000000001" customHeight="1" thickBot="1" x14ac:dyDescent="0.25">
      <c r="A41" s="298" t="s">
        <v>190</v>
      </c>
      <c r="B41" s="304" t="s">
        <v>25</v>
      </c>
      <c r="C41" s="297">
        <v>0</v>
      </c>
      <c r="D41" s="297">
        <v>0</v>
      </c>
      <c r="E41" s="297">
        <v>0</v>
      </c>
      <c r="F41" s="296">
        <v>4127</v>
      </c>
      <c r="G41" s="297">
        <v>465</v>
      </c>
      <c r="H41" s="297">
        <v>136</v>
      </c>
      <c r="I41" s="297">
        <v>28</v>
      </c>
      <c r="J41" s="297">
        <v>7</v>
      </c>
      <c r="K41" s="296">
        <v>4763</v>
      </c>
    </row>
    <row r="42" spans="1:11" ht="20.100000000000001" customHeight="1" thickBot="1" x14ac:dyDescent="0.25">
      <c r="A42" s="298"/>
      <c r="B42" s="304" t="s">
        <v>26</v>
      </c>
      <c r="C42" s="297">
        <v>0</v>
      </c>
      <c r="D42" s="297">
        <v>0</v>
      </c>
      <c r="E42" s="297">
        <v>0</v>
      </c>
      <c r="F42" s="296">
        <v>1588</v>
      </c>
      <c r="G42" s="297">
        <v>166</v>
      </c>
      <c r="H42" s="297">
        <v>51</v>
      </c>
      <c r="I42" s="297">
        <v>12</v>
      </c>
      <c r="J42" s="297">
        <v>3</v>
      </c>
      <c r="K42" s="296">
        <v>1820</v>
      </c>
    </row>
    <row r="43" spans="1:11" ht="20.100000000000001" customHeight="1" thickBot="1" x14ac:dyDescent="0.25">
      <c r="A43" s="405" t="s">
        <v>250</v>
      </c>
      <c r="B43" s="405"/>
      <c r="C43" s="405"/>
      <c r="D43" s="405"/>
      <c r="E43" s="405"/>
      <c r="F43" s="405"/>
      <c r="G43" s="405"/>
      <c r="H43" s="405"/>
      <c r="I43" s="405"/>
      <c r="J43" s="405"/>
      <c r="K43" s="405"/>
    </row>
    <row r="44" spans="1:11" ht="20.100000000000001" customHeight="1" thickBot="1" x14ac:dyDescent="0.25">
      <c r="A44" s="298" t="s">
        <v>189</v>
      </c>
      <c r="B44" s="305" t="s">
        <v>25</v>
      </c>
      <c r="C44" s="300">
        <v>0</v>
      </c>
      <c r="D44" s="300">
        <v>0</v>
      </c>
      <c r="E44" s="300">
        <v>0</v>
      </c>
      <c r="F44" s="300">
        <v>0</v>
      </c>
      <c r="G44" s="299">
        <v>2469</v>
      </c>
      <c r="H44" s="300">
        <v>170</v>
      </c>
      <c r="I44" s="300">
        <v>36</v>
      </c>
      <c r="J44" s="300">
        <v>5</v>
      </c>
      <c r="K44" s="299">
        <v>2680</v>
      </c>
    </row>
    <row r="45" spans="1:11" ht="20.100000000000001" customHeight="1" x14ac:dyDescent="0.2">
      <c r="A45" s="298"/>
      <c r="B45" s="304" t="s">
        <v>26</v>
      </c>
      <c r="C45" s="297">
        <v>0</v>
      </c>
      <c r="D45" s="297">
        <v>0</v>
      </c>
      <c r="E45" s="297">
        <v>0</v>
      </c>
      <c r="F45" s="297">
        <v>0</v>
      </c>
      <c r="G45" s="296">
        <v>1263</v>
      </c>
      <c r="H45" s="297">
        <v>73</v>
      </c>
      <c r="I45" s="297">
        <v>15</v>
      </c>
      <c r="J45" s="297">
        <v>4</v>
      </c>
      <c r="K45" s="296">
        <v>1355</v>
      </c>
    </row>
    <row r="46" spans="1:11" ht="30" customHeight="1" x14ac:dyDescent="0.2">
      <c r="A46" s="401" t="s">
        <v>264</v>
      </c>
      <c r="B46" s="401"/>
      <c r="C46" s="401"/>
      <c r="D46" s="401"/>
      <c r="E46" s="401"/>
      <c r="F46" s="401"/>
      <c r="G46" s="401"/>
      <c r="H46" s="401"/>
      <c r="I46" s="401"/>
      <c r="J46" s="401"/>
      <c r="K46" s="401"/>
    </row>
    <row r="47" spans="1:11" ht="15" customHeight="1" x14ac:dyDescent="0.2">
      <c r="A47" s="401" t="s">
        <v>265</v>
      </c>
      <c r="B47" s="401"/>
      <c r="C47" s="401"/>
      <c r="D47" s="401"/>
      <c r="E47" s="401"/>
      <c r="F47" s="401"/>
      <c r="G47" s="401"/>
      <c r="H47" s="401"/>
      <c r="I47" s="401"/>
      <c r="J47" s="401"/>
      <c r="K47" s="401"/>
    </row>
    <row r="48" spans="1:11" ht="15" customHeight="1" thickBot="1" x14ac:dyDescent="0.25">
      <c r="A48" s="399" t="s">
        <v>266</v>
      </c>
      <c r="B48" s="399"/>
      <c r="C48" s="399"/>
      <c r="D48" s="399"/>
      <c r="E48" s="399"/>
      <c r="F48" s="399"/>
      <c r="G48" s="399"/>
      <c r="H48" s="399"/>
      <c r="I48" s="399"/>
      <c r="J48" s="399"/>
      <c r="K48" s="399"/>
    </row>
    <row r="49" spans="9:11" ht="16.5" x14ac:dyDescent="0.3">
      <c r="I49" s="400" t="s">
        <v>470</v>
      </c>
      <c r="J49" s="400"/>
      <c r="K49" s="400"/>
    </row>
  </sheetData>
  <customSheetViews>
    <customSheetView guid="{81E5D7E7-16ED-4014-84DC-4F821D3604F8}" showPageBreaks="1" showGridLines="0" printArea="1" view="pageBreakPreview" topLeftCell="A26">
      <selection sqref="A1:M1"/>
      <rowBreaks count="1" manualBreakCount="1">
        <brk id="48" min="2" max="12" man="1"/>
      </rowBreaks>
      <pageMargins left="0" right="0" top="0" bottom="0" header="0" footer="0"/>
      <headerFooter alignWithMargins="0"/>
    </customSheetView>
  </customSheetViews>
  <mergeCells count="14">
    <mergeCell ref="I49:K49"/>
    <mergeCell ref="A46:K46"/>
    <mergeCell ref="A47:K47"/>
    <mergeCell ref="A48:K48"/>
    <mergeCell ref="A7:K7"/>
    <mergeCell ref="A16:K16"/>
    <mergeCell ref="A25:K25"/>
    <mergeCell ref="A34:K34"/>
    <mergeCell ref="A43:K43"/>
    <mergeCell ref="A1:K1"/>
    <mergeCell ref="A2:A3"/>
    <mergeCell ref="B2:B3"/>
    <mergeCell ref="C2:K2"/>
    <mergeCell ref="A4:K4"/>
  </mergeCells>
  <phoneticPr fontId="18" type="noConversion"/>
  <hyperlinks>
    <hyperlink ref="I49" location="Content!A1" display="Back to Content Page" xr:uid="{AE0F5C88-3386-4EF6-8138-6AD29011706E}"/>
    <hyperlink ref="I49:K49" location="Contents!A1" display="Back to Contents Page" xr:uid="{9A0704F4-1525-46ED-B5ED-69C1D6D2D7BF}"/>
  </hyperlinks>
  <printOptions horizontalCentered="1"/>
  <pageMargins left="0.25" right="0.25" top="1" bottom="0.5" header="0.25" footer="0.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y 1 l h 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y 1 l h 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t Z Y V k o i k e 4 D g A A A B E A A A A T A B w A R m 9 y b X V s Y X M v U 2 V j d G l v b j E u b S C i G A A o o B Q A A A A A A A A A A A A A A A A A A A A A A A A A A A A r T k 0 u y c z P U w i G 0 I b W A F B L A Q I t A B Q A A g A I A M t Z Y V k t 3 t E W p A A A A P Y A A A A S A A A A A A A A A A A A A A A A A A A A A A B D b 2 5 m a W c v U G F j a 2 F n Z S 5 4 b W x Q S w E C L Q A U A A I A C A D L W W F Z D 8 r p q 6 Q A A A D p A A A A E w A A A A A A A A A A A A A A A A D w A A A A W 0 N v b n R l b n R f V H l w Z X N d L n h t b F B L A Q I t A B Q A A g A I A M t Z Y 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B G 4 I H L 6 9 Q Q Z Y Q Y 2 I W m M K l A A A A A A I A A A A A A A N m A A D A A A A A E A A A A F a N l y L J 4 9 / T G E 6 i 2 z W 3 s 3 c A A A A A B I A A A K A A A A A Q A A A A g b g 8 o T q 3 i x 3 S Y n P p A a Y b t V A A A A A b 0 b p x Y E 8 t 7 M S E Y w C t 5 D E v M Q p 7 v h L o T 2 e c P f H A R K o Z 8 T j + P 2 b Z 6 G s / Y W Z 1 N I t I a z + 0 2 b J q J 9 T 3 q W O / 2 a L Z Q o b g e Z y 9 D v t + T 3 U 7 + Q j K 1 y U U I h Q A A A C z Z u V T 4 g u q w o V q T k 4 m D K O + d U B D G 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A71BF33DA3911A43A976AEB11665DDBF" ma:contentTypeVersion="13" ma:contentTypeDescription="Create a new document." ma:contentTypeScope="" ma:versionID="7276e056fbfdaf838110075d47b045c9">
  <xsd:schema xmlns:xsd="http://www.w3.org/2001/XMLSchema" xmlns:xs="http://www.w3.org/2001/XMLSchema" xmlns:p="http://schemas.microsoft.com/office/2006/metadata/properties" xmlns:ns2="edfa4ea8-bf8d-4775-b67c-3180e970832b" xmlns:ns3="0381715e-00ca-41c8-bb69-b4646be4a239" targetNamespace="http://schemas.microsoft.com/office/2006/metadata/properties" ma:root="true" ma:fieldsID="3c24c1c1079555c31f7b01ea1d243979" ns2:_="" ns3:_="">
    <xsd:import namespace="edfa4ea8-bf8d-4775-b67c-3180e970832b"/>
    <xsd:import namespace="0381715e-00ca-41c8-bb69-b4646be4a2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fa4ea8-bf8d-4775-b67c-3180e97083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1715e-00ca-41c8-bb69-b4646be4a2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42592b0-8b62-47ff-b93f-4bd4cc11d296}" ma:internalName="TaxCatchAll" ma:showField="CatchAllData" ma:web="0381715e-00ca-41c8-bb69-b4646be4a2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381715e-00ca-41c8-bb69-b4646be4a239" xsi:nil="true"/>
    <lcf76f155ced4ddcb4097134ff3c332f xmlns="edfa4ea8-bf8d-4775-b67c-3180e97083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18A0762-08E1-421B-89DA-D40FA5751B4E}">
  <ds:schemaRefs>
    <ds:schemaRef ds:uri="http://schemas.microsoft.com/DataMashup"/>
  </ds:schemaRefs>
</ds:datastoreItem>
</file>

<file path=customXml/itemProps2.xml><?xml version="1.0" encoding="utf-8"?>
<ds:datastoreItem xmlns:ds="http://schemas.openxmlformats.org/officeDocument/2006/customXml" ds:itemID="{A6281731-2287-4F77-8EA1-0362667CC9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fa4ea8-bf8d-4775-b67c-3180e970832b"/>
    <ds:schemaRef ds:uri="0381715e-00ca-41c8-bb69-b4646be4a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C5D0BA-EF70-4005-BB4A-B2409F02FA0F}">
  <ds:schemaRefs>
    <ds:schemaRef ds:uri="http://schemas.microsoft.com/sharepoint/v3/contenttype/forms"/>
  </ds:schemaRefs>
</ds:datastoreItem>
</file>

<file path=customXml/itemProps4.xml><?xml version="1.0" encoding="utf-8"?>
<ds:datastoreItem xmlns:ds="http://schemas.openxmlformats.org/officeDocument/2006/customXml" ds:itemID="{A8E9C96A-3C1A-4AE1-87D0-43F119409BEB}">
  <ds:schemaRefs>
    <ds:schemaRef ds:uri="http://www.w3.org/XML/1998/namespace"/>
    <ds:schemaRef ds:uri="http://purl.org/dc/dcmitype/"/>
    <ds:schemaRef ds:uri="http://schemas.microsoft.com/office/2006/documentManagement/types"/>
    <ds:schemaRef ds:uri="http://purl.org/dc/elements/1.1/"/>
    <ds:schemaRef ds:uri="edfa4ea8-bf8d-4775-b67c-3180e970832b"/>
    <ds:schemaRef ds:uri="0381715e-00ca-41c8-bb69-b4646be4a239"/>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5</vt:i4>
      </vt:variant>
    </vt:vector>
  </HeadingPairs>
  <TitlesOfParts>
    <vt:vector size="65" baseType="lpstr">
      <vt:lpstr>Contents</vt:lpstr>
      <vt:lpstr>A</vt:lpstr>
      <vt:lpstr>B</vt:lpstr>
      <vt:lpstr>1</vt:lpstr>
      <vt:lpstr>2</vt:lpstr>
      <vt:lpstr>3</vt:lpstr>
      <vt:lpstr>4</vt:lpstr>
      <vt:lpstr>5</vt:lpstr>
      <vt:lpstr>6</vt:lpstr>
      <vt:lpstr>7</vt:lpstr>
      <vt:lpstr>8</vt:lpstr>
      <vt:lpstr>9</vt:lpstr>
      <vt:lpstr>10</vt:lpstr>
      <vt:lpstr>11</vt:lpstr>
      <vt:lpstr>12</vt:lpstr>
      <vt:lpstr>13.1</vt:lpstr>
      <vt:lpstr>13.2</vt:lpstr>
      <vt:lpstr>14</vt:lpstr>
      <vt:lpstr>15</vt:lpstr>
      <vt:lpstr>Notes on GES (T16-T19)</vt:lpstr>
      <vt:lpstr>16</vt:lpstr>
      <vt:lpstr>17</vt:lpstr>
      <vt:lpstr>18</vt:lpstr>
      <vt:lpstr>19</vt:lpstr>
      <vt:lpstr>20</vt:lpstr>
      <vt:lpstr>Table 21 (old)</vt:lpstr>
      <vt:lpstr>21</vt:lpstr>
      <vt:lpstr>22</vt:lpstr>
      <vt:lpstr>23</vt:lpstr>
      <vt:lpstr>24</vt:lpstr>
      <vt:lpstr>25</vt:lpstr>
      <vt:lpstr>26</vt:lpstr>
      <vt:lpstr>Table 27 (small)</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A!Print_Area</vt:lpstr>
      <vt:lpstr>B!Print_Area</vt:lpstr>
      <vt:lpstr>'Notes on GES (T16-T19)'!Print_Area</vt:lpstr>
      <vt:lpstr>'Table 21 (old)'!Print_Area</vt:lpstr>
      <vt:lpstr>'Table 27 (small)'!Print_Area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MI</cp:lastModifiedBy>
  <cp:revision/>
  <cp:lastPrinted>2023-10-30T03:22:41Z</cp:lastPrinted>
  <dcterms:created xsi:type="dcterms:W3CDTF">2002-04-17T00:35:08Z</dcterms:created>
  <dcterms:modified xsi:type="dcterms:W3CDTF">2024-11-12T08:39:42Z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0x010100A71BF33DA3911A43A976AEB11665DDBF</vt:lpwstr>
  </property>
  <property fmtid="{D5CDD505-2E9C-101B-9397-08002B2CF9AE}" pid="3" name="MSIP_Label_5434c4c7-833e-41e4-b0ab-cdb227a2f6f7_Enabled">
    <vt:lpwstr>true</vt:lpwstr>
  </property>
  <property fmtid="{D5CDD505-2E9C-101B-9397-08002B2CF9AE}" pid="4" name="MSIP_Label_5434c4c7-833e-41e4-b0ab-cdb227a2f6f7_SetDate">
    <vt:lpwstr>2024-11-12T08:33:29Z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78e78867-1e30-4611-a94c-fe891840c0de</vt:lpwstr>
  </property>
  <property fmtid="{D5CDD505-2E9C-101B-9397-08002B2CF9AE}" pid="9" name="MSIP_Label_5434c4c7-833e-41e4-b0ab-cdb227a2f6f7_ContentBits">
    <vt:lpwstr>0</vt:lpwstr>
  </property>
</Properties>
</file>